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Certification\0-Offical Documents_Current\Study Planning Guides\"/>
    </mc:Choice>
  </mc:AlternateContent>
  <xr:revisionPtr revIDLastSave="0" documentId="8_{EA257767-9BC9-4E89-81C5-08CBD41C8243}" xr6:coauthVersionLast="45" xr6:coauthVersionMax="45" xr10:uidLastSave="{00000000-0000-0000-0000-000000000000}"/>
  <bookViews>
    <workbookView xWindow="216" yWindow="0" windowWidth="18360" windowHeight="9636" activeTab="4" xr2:uid="{4638A4FC-CF7B-4A70-AB36-1F596DF5AE49}"/>
  </bookViews>
  <sheets>
    <sheet name="Summary" sheetId="1" r:id="rId1"/>
    <sheet name="Work Experience" sheetId="2" r:id="rId2"/>
    <sheet name="Professional Development" sheetId="3" r:id="rId3"/>
    <sheet name="Timing" sheetId="4" r:id="rId4"/>
    <sheet name="Study Plan" sheetId="5" r:id="rId5"/>
    <sheet name="Resources" sheetId="6" r:id="rId6"/>
  </sheets>
  <definedNames>
    <definedName name="_xlnm.Print_Area" localSheetId="4">'Study Plan'!$A$1:$C$138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3" i="1" l="1"/>
  <c r="B13" i="1"/>
  <c r="B26" i="1"/>
  <c r="A17" i="1"/>
  <c r="A18" i="1"/>
  <c r="A16" i="1"/>
  <c r="A10" i="1"/>
  <c r="A6" i="1"/>
  <c r="B137" i="5"/>
  <c r="D32" i="2" l="1"/>
  <c r="A9" i="1"/>
  <c r="B11" i="4" l="1"/>
  <c r="B4" i="4"/>
  <c r="B128" i="5" l="1"/>
  <c r="B77" i="5"/>
  <c r="B32" i="5" l="1"/>
  <c r="B134" i="5" s="1"/>
  <c r="B138" i="5" s="1"/>
  <c r="F36" i="3" l="1"/>
  <c r="B20" i="1" s="1"/>
  <c r="B25" i="1" l="1"/>
  <c r="A32" i="1"/>
</calcChain>
</file>

<file path=xl/sharedStrings.xml><?xml version="1.0" encoding="utf-8"?>
<sst xmlns="http://schemas.openxmlformats.org/spreadsheetml/2006/main" count="283" uniqueCount="194">
  <si>
    <t>Plan for My Certification Journey</t>
  </si>
  <si>
    <t>2) How many years of experience do you have in talent development functions*?</t>
  </si>
  <si>
    <t>Select your answer here--&gt;</t>
  </si>
  <si>
    <t>*Complete the chart on the Work Experience tab to document your relevant work experience</t>
  </si>
  <si>
    <t>Number of months of work experience that I documented --&gt;</t>
  </si>
  <si>
    <t>3) How many hours of qualifying professional development* have you completed in the past 3 years?</t>
  </si>
  <si>
    <t>Select your answer here --&gt;</t>
  </si>
  <si>
    <t>*Complete the chart on the Professional Development tab to document your hours --&gt;</t>
  </si>
  <si>
    <t>4) What is my best timing?</t>
  </si>
  <si>
    <t>5) Next Steps:</t>
  </si>
  <si>
    <t>Associate Professional in Talent Development (APTD) Eligibility</t>
  </si>
  <si>
    <t>Work Experience Requirement</t>
  </si>
  <si>
    <t>Three (3) years of work experience in talent development field or similar</t>
  </si>
  <si>
    <t>- Does your work experience involve working with adults?</t>
  </si>
  <si>
    <t xml:space="preserve">- Does your work involve functions that fall under the Professional and Organizational Domains of the TD capability model? </t>
  </si>
  <si>
    <t>- Descriptions of the capabilities included in the Professional and Organizational domains can be found below</t>
  </si>
  <si>
    <t>- Your work experience in these functions does not have to be full time</t>
  </si>
  <si>
    <t>Professional Capabilities</t>
  </si>
  <si>
    <t>Organizational Capabilities</t>
  </si>
  <si>
    <t>Learning Sciences</t>
  </si>
  <si>
    <t>Business Insight</t>
  </si>
  <si>
    <t>Instructional Design</t>
  </si>
  <si>
    <t>Consulting &amp; Business Partnering</t>
  </si>
  <si>
    <t>Training Delivery &amp; Facilitation</t>
  </si>
  <si>
    <t>Organization Development &amp; Culture</t>
  </si>
  <si>
    <t>Technology Application</t>
  </si>
  <si>
    <t>Talent Strategy &amp; Management</t>
  </si>
  <si>
    <t>Knowledge Management</t>
  </si>
  <si>
    <t>Performance Improvement</t>
  </si>
  <si>
    <t>Career &amp; Leadership Development</t>
  </si>
  <si>
    <t>Change Management</t>
  </si>
  <si>
    <t>Coaching</t>
  </si>
  <si>
    <t>Data &amp; Analytics</t>
  </si>
  <si>
    <t>Evaluating Impact</t>
  </si>
  <si>
    <t>Future Readiness</t>
  </si>
  <si>
    <t>Record of my Relevant Experience</t>
  </si>
  <si>
    <t>Company</t>
  </si>
  <si>
    <t>Dates</t>
  </si>
  <si>
    <t>Title</t>
  </si>
  <si>
    <t># Years*</t>
  </si>
  <si>
    <t>Primary Capability</t>
  </si>
  <si>
    <t>Contact Person</t>
  </si>
  <si>
    <t>8/29/2014-Present</t>
  </si>
  <si>
    <t>ADD ROWS ABOVE THIS LINE IF YOU HAVE MORE ENTRIES</t>
  </si>
  <si>
    <t>*Years of experience converted to months - you need at least 36 months for the APTD</t>
  </si>
  <si>
    <t>Associate Professional in Talent Development (APTD) Professional Development Requirement</t>
  </si>
  <si>
    <t>Do I have at least 28 hours of professional development completed during the past 3 years that meet the following guidelines?</t>
  </si>
  <si>
    <t>-Program must be at least 30 minutes in length</t>
  </si>
  <si>
    <t>-The content must align with the Professional or Organizational Capabilities (for more detail click on capabilities below)</t>
  </si>
  <si>
    <t xml:space="preserve">-Programs that cover content from the PERSONAL CAPABILITIES DO NOT count towards your eligibility. </t>
  </si>
  <si>
    <t>-Proof of completion or attendance must be available</t>
  </si>
  <si>
    <t xml:space="preserve">-Only direct instruction time is counted.  No breaks or  networking time can be included </t>
  </si>
  <si>
    <t>-If you attend a conference, you must count the number of hours you attended sessions ONLY</t>
  </si>
  <si>
    <t>-Viewed recordings of conference sessions, online programs and webinars can also qualify if you can obain proof of completion</t>
  </si>
  <si>
    <r>
      <t xml:space="preserve">-The APTD prep course is worth 20 points, but can only be submitted if it has been </t>
    </r>
    <r>
      <rPr>
        <b/>
        <sz val="11"/>
        <color theme="1"/>
        <rFont val="Calibri"/>
        <family val="2"/>
        <scheme val="minor"/>
      </rPr>
      <t>completed</t>
    </r>
    <r>
      <rPr>
        <sz val="11"/>
        <color theme="1"/>
        <rFont val="Calibri"/>
        <family val="2"/>
        <scheme val="minor"/>
      </rPr>
      <t>.</t>
    </r>
  </si>
  <si>
    <t>Professional Capabilities:</t>
  </si>
  <si>
    <t>Organizational Capabilities:</t>
  </si>
  <si>
    <t>Record of My Professional Development</t>
  </si>
  <si>
    <t>Program Name</t>
  </si>
  <si>
    <t>Organization</t>
  </si>
  <si>
    <t>Capability Covered</t>
  </si>
  <si>
    <t>Start Date</t>
  </si>
  <si>
    <t>End Date</t>
  </si>
  <si>
    <t># Hours</t>
  </si>
  <si>
    <t>Documentation Available?</t>
  </si>
  <si>
    <t>Yes</t>
  </si>
  <si>
    <t>TOTAL hours from programs attended - you need at least 28 hours for APTD</t>
  </si>
  <si>
    <t>When should I take the APTD exam?</t>
  </si>
  <si>
    <t xml:space="preserve">Most candidates take 3-4 months to prepare for the APTD exam. </t>
  </si>
  <si>
    <t>If I started preparing today, the earliest I could be ready is likely to be ----&gt;</t>
  </si>
  <si>
    <t>Take a look at the upcoming APTD exam windows here:</t>
  </si>
  <si>
    <t>www.td.org/certification/aptd/exam</t>
  </si>
  <si>
    <t>Enter the first date of your target window here ----&gt;</t>
  </si>
  <si>
    <t>Deadline to apply for that window will be about 30 days before the window opens ---&gt;</t>
  </si>
  <si>
    <r>
      <t xml:space="preserve">1. Building Personal Capability </t>
    </r>
    <r>
      <rPr>
        <b/>
        <sz val="11"/>
        <color rgb="FF000000"/>
        <rFont val="Calibri"/>
        <family val="2"/>
        <scheme val="minor"/>
      </rPr>
      <t>(20 Percent)</t>
    </r>
  </si>
  <si>
    <t>Content Area</t>
  </si>
  <si>
    <t>Time Required</t>
  </si>
  <si>
    <t>Scheduled For</t>
  </si>
  <si>
    <t>Communication</t>
  </si>
  <si>
    <t>1.1.5 Skill in conceiving, developing, and delivering information in various formats and media (for example, reports, briefings, memorandums, presentations, articles, and emails).</t>
  </si>
  <si>
    <t>Subcategories: Developing written materials; communicating with others in writing; effective use of email.</t>
  </si>
  <si>
    <r>
      <t>Content Resource:</t>
    </r>
    <r>
      <rPr>
        <sz val="11"/>
        <color theme="1"/>
        <rFont val="Calibri"/>
        <family val="2"/>
        <scheme val="minor"/>
      </rPr>
      <t xml:space="preserve"> Review TDBoK sections; read/review </t>
    </r>
  </si>
  <si>
    <t>Emotional Intelligence and Decision Making</t>
  </si>
  <si>
    <t>1.2.1 Knowledge of theories of emotional intelligence</t>
  </si>
  <si>
    <r>
      <t>Content Resource</t>
    </r>
    <r>
      <rPr>
        <sz val="11"/>
        <color theme="1"/>
        <rFont val="Calibri"/>
        <family val="2"/>
        <scheme val="minor"/>
      </rPr>
      <t>:</t>
    </r>
  </si>
  <si>
    <t>Collaboration and Leadership</t>
  </si>
  <si>
    <t>1.3.1 Knowledge of theories, methods, and techniques to build and manage professional relationships (for example, group dynamics, teamwork, shared experience, and negotiation).</t>
  </si>
  <si>
    <t>1.3.2 Knowledge of methods and criteria for establishing and managing collaboration among various units (for example, finance, operations, IT, and sales/marketing).</t>
  </si>
  <si>
    <t>1.3.9 Knowledge of principles and techniques for providing feedback.</t>
  </si>
  <si>
    <t>1.3.10 Knowledge of theories of leadership (for example, transformational, inclusive, and situational).</t>
  </si>
  <si>
    <r>
      <t>Content Resource(s)</t>
    </r>
    <r>
      <rPr>
        <sz val="11"/>
        <color theme="1"/>
        <rFont val="Calibri"/>
        <family val="2"/>
        <scheme val="minor"/>
      </rPr>
      <t xml:space="preserve">: </t>
    </r>
  </si>
  <si>
    <t>Cultural Awareness and Inclusion</t>
  </si>
  <si>
    <t>1.4.3 Knowledge of methods and techniques to foster cultural awareness, encourage cultural sensitivity, and broaden viewpoints.</t>
  </si>
  <si>
    <t>Content Resource(s):  Also look at section 1.4.1 and 1.4.2 for background</t>
  </si>
  <si>
    <t>Project Management</t>
  </si>
  <si>
    <t>1.5.1 Knowledge of project management principles and processes (for example, scheduling, planning, allocating resources, evaluating, and reporting).</t>
  </si>
  <si>
    <t xml:space="preserve">Content Resource(s): </t>
  </si>
  <si>
    <t>Compliance and Ethical Behavior</t>
  </si>
  <si>
    <t>1.6.4 Knowledge of laws, regulations, and ethical issues related to the development of instructional content (for example, intellectual property, copyright laws, and accessibility requirements).</t>
  </si>
  <si>
    <t>Total Study Time Planned for Domain 1</t>
  </si>
  <si>
    <r>
      <t>2. Developing</t>
    </r>
    <r>
      <rPr>
        <b/>
        <sz val="12"/>
        <color rgb="FF000000"/>
        <rFont val="Calibri"/>
        <family val="2"/>
        <scheme val="minor"/>
      </rPr>
      <t xml:space="preserve"> Professional Capability (50 Percent)</t>
    </r>
  </si>
  <si>
    <t>2.1.2 Knowledge of the principles and applications of cognitive science for learning (for example, auditory and visual processing, information storage/retrieval, memory, and cognitive load).</t>
  </si>
  <si>
    <t>2.1.3 Knowledge of theories and models of adult learning (for example, Knowles’ Adult Learning Theory, Bloom’s Taxonomy, Gagne’s Nine Levels of Learning, Mager’s Criterion-Referenced Instruction Approach, social and collaborative learning, and experiential learning).</t>
  </si>
  <si>
    <t>2.1.1 Knowledge of the foundational learning theories of behaviorism, cognitivism, and constructivism.</t>
  </si>
  <si>
    <t>Content Resource(s):</t>
  </si>
  <si>
    <t>Training Delivery and Facilitation</t>
  </si>
  <si>
    <t>2.3.3 Knowledge of facilitation methods and techniques.</t>
  </si>
  <si>
    <t xml:space="preserve"> </t>
  </si>
  <si>
    <t>Knowledge of:</t>
  </si>
  <si>
    <t>2.2.7 Instructional modalities (for example, classroom learning, blended learning, massive open online courses [MOOCs], gamification, multidevice/mobile learning, and virtual reality simulations).</t>
  </si>
  <si>
    <t>2.2.10 Knowledge of types and applications of instructional methods and techniques (for example, discussion, self-directed learning, role playing, lecture, action learning, demonstration, and exercise).</t>
  </si>
  <si>
    <t>2.2.8 Knowledge of methods and techniques for planning, designing, and developing instructional content.</t>
  </si>
  <si>
    <t>2.2.5 Knowledge of the criteria used to assess the quality and relevance of instructional content in relation to a desired learning or behavioral outcome</t>
  </si>
  <si>
    <t>2.2.3 Knowledge of the methods and techniques for defining learning and behavioral outcome statements.</t>
  </si>
  <si>
    <t>2.2.13 Knowledge of how design thinking and rapid prototyping can be applied to the development of learning and talent development solutions.</t>
  </si>
  <si>
    <t>2.2.1 Knowledge of instructional design models and processes (for example, ADDIE and SAM).</t>
  </si>
  <si>
    <t>2.2.14 Knowledge of how formal and informal learning experiences influence and support individual and group development.</t>
  </si>
  <si>
    <t xml:space="preserve">Content Resources: </t>
  </si>
  <si>
    <r>
      <rPr>
        <sz val="11"/>
        <color theme="1"/>
        <rFont val="Calibri"/>
        <family val="2"/>
        <scheme val="minor"/>
      </rPr>
      <t>2.4.14</t>
    </r>
    <r>
      <rPr>
        <sz val="7"/>
        <color theme="1"/>
        <rFont val="Times New Roman"/>
        <family val="1"/>
      </rPr>
      <t xml:space="preserve">  </t>
    </r>
    <r>
      <rPr>
        <sz val="11"/>
        <color theme="1"/>
        <rFont val="Calibri"/>
        <family val="2"/>
        <scheme val="minor"/>
      </rPr>
      <t>Knowledge of techniques and approaches to leverage social media platforms and tools to support knowledge sharing, idea exchange, and learning.</t>
    </r>
  </si>
  <si>
    <t>2.4.6 Knowledge of existing learning technologies and support systems (for example, collaborative learning software, learning management systems, authoring tools, and social media).</t>
  </si>
  <si>
    <t>2.4.8 Knowledge of communication technologies and their applications (for example, video conferencing, web conferencing, audience response systems, and presentation software).</t>
  </si>
  <si>
    <t>2.4.12 Knowledge of functions, features, limitations, and practical applications of the technologies available to support learning and talent development solutions.</t>
  </si>
  <si>
    <t>2.5.4 Knowledge of methods and techniques for disseminating and sharing knowledge across individuals, groups, and organizations.</t>
  </si>
  <si>
    <t>Career and Leadership Development</t>
  </si>
  <si>
    <t>2.6.7 Knowledge of leadership development practices and techniques (for example, formal training programs, job rotation, and coaching and mentoring).</t>
  </si>
  <si>
    <t>2.6.4 Knowledge of career development methods and techniques (for example, job rotations and stretch assignments).</t>
  </si>
  <si>
    <t xml:space="preserve">Coaching </t>
  </si>
  <si>
    <t xml:space="preserve">2.7.2 Skill in helping individuals or teams identify goals, develop realistic action plans, seek development opportunities, and monitor progress and accountability. </t>
  </si>
  <si>
    <t>2.8.1 Knowledge of models and methods to evaluate the impact of learning and talent development solutions.</t>
  </si>
  <si>
    <t>2.8.2 Knowledge of qualitative and quantitative data collection methods, techniques, and tools (for example, observations, interviews, focus groups, surveys, and assessments).</t>
  </si>
  <si>
    <t>Total Study Hours Planned for Domain 2</t>
  </si>
  <si>
    <r>
      <t xml:space="preserve">3. Impacting Organizational </t>
    </r>
    <r>
      <rPr>
        <b/>
        <sz val="12"/>
        <color rgb="FF000000"/>
        <rFont val="Calibri"/>
        <family val="2"/>
        <scheme val="minor"/>
      </rPr>
      <t>Capability (30 Percent)</t>
    </r>
  </si>
  <si>
    <t>3.1.2  Knowledge of business strategies and factors that influence an organization’s competitive position in the industry.</t>
  </si>
  <si>
    <t>Consulting and Business Partnering</t>
  </si>
  <si>
    <t>3.2.4  Knowledge of needs assessment approaches and techniques.</t>
  </si>
  <si>
    <t>Organization Development and Culture</t>
  </si>
  <si>
    <t>3.3.6 Knowledge of work roles, relationships, and reporting structures within an organization.</t>
  </si>
  <si>
    <t>3.3.7 Knowledge of strategies and techniques for building, supporting, and promoting an organizational culture that values talent and learning as drivers of competitive advantage.</t>
  </si>
  <si>
    <t>Talent Strategy and Management</t>
  </si>
  <si>
    <t>3.4.1 Knowledge of talent management functions (for example, workforce planning, acquisition, employee development, performance management, and compensation and rewards).</t>
  </si>
  <si>
    <t>3.4.13 Knowledge of methods to identify critical requirements of tasks, jobs, and roles (for example, job analysis, competency modeling, and leadership competency development).</t>
  </si>
  <si>
    <r>
      <t xml:space="preserve">3.4.12 </t>
    </r>
    <r>
      <rPr>
        <sz val="11"/>
        <color theme="1"/>
        <rFont val="Calibri"/>
        <family val="2"/>
        <scheme val="minor"/>
      </rPr>
      <t xml:space="preserve"> Knowledge of approaches for identifying and developing high potential talent.</t>
    </r>
  </si>
  <si>
    <t xml:space="preserve">3.6.2 Knowledge of how change impacts people and organizations. </t>
  </si>
  <si>
    <r>
      <t xml:space="preserve">3. Impacting Organizational </t>
    </r>
    <r>
      <rPr>
        <b/>
        <sz val="12"/>
        <color rgb="FF000000"/>
        <rFont val="Calibri"/>
        <family val="2"/>
        <scheme val="minor"/>
      </rPr>
      <t>Capability (30%)</t>
    </r>
  </si>
  <si>
    <t>3.5.2 Knowledge of performance analysis methods and techniques (for example, business process analysis, performance gap assessment, and root-cause analysis).</t>
  </si>
  <si>
    <t>3.5.3 Knowledge of how human interactions with work environments, tools, equipment, and technology affect individual and organizational performance.</t>
  </si>
  <si>
    <r>
      <t xml:space="preserve">3.7.5 </t>
    </r>
    <r>
      <rPr>
        <sz val="11"/>
        <color theme="1"/>
        <rFont val="Calibri"/>
        <family val="2"/>
        <scheme val="minor"/>
      </rPr>
      <t>Knowledge of data visualization, including principles, methods, types, and applications (for example, texture and color mapping, data representation, graphs, word clouds).</t>
    </r>
  </si>
  <si>
    <r>
      <t xml:space="preserve"> </t>
    </r>
    <r>
      <rPr>
        <b/>
        <sz val="11"/>
        <color theme="1"/>
        <rFont val="Calibri"/>
        <family val="2"/>
        <scheme val="minor"/>
      </rPr>
      <t>Content Resource(s):</t>
    </r>
  </si>
  <si>
    <r>
      <rPr>
        <sz val="11"/>
        <color theme="1"/>
        <rFont val="Calibri"/>
        <family val="2"/>
        <scheme val="minor"/>
      </rPr>
      <t>3.8.3  Knowledge of techniques to promote, support, and generate innovation and creativity (for example, design thinking, brainstorming, and ideation).</t>
    </r>
  </si>
  <si>
    <r>
      <t xml:space="preserve">3.8.4 </t>
    </r>
    <r>
      <rPr>
        <sz val="11"/>
        <color theme="1"/>
        <rFont val="Calibri"/>
        <family val="2"/>
        <scheme val="minor"/>
      </rPr>
      <t>Knowledge of emerging learning technologies and support systems (for example, collaborative learning software, learning management systems, authoring tools, and social media).</t>
    </r>
  </si>
  <si>
    <t>Total Study Hours for Domain 3</t>
  </si>
  <si>
    <t>Review of Weaker Capability Areas</t>
  </si>
  <si>
    <t>Total Study Hours to Prepare</t>
  </si>
  <si>
    <t>Based on the number of hours you estimated you need to study you will need</t>
  </si>
  <si>
    <t>Resources</t>
  </si>
  <si>
    <t>Active Candidates page</t>
  </si>
  <si>
    <t>Capability Model Interactive Site</t>
  </si>
  <si>
    <t>Learning Plan &amp; Paths</t>
  </si>
  <si>
    <t>Capabilities</t>
  </si>
  <si>
    <t>Details Under this Capability Can be Found Here:</t>
  </si>
  <si>
    <t>Career Goals/Learning Paths</t>
  </si>
  <si>
    <t>Coach</t>
  </si>
  <si>
    <t>Elearning Professional</t>
  </si>
  <si>
    <t>HR/OD Professional</t>
  </si>
  <si>
    <t>Independent Consultant</t>
  </si>
  <si>
    <t>Instructional Designer</t>
  </si>
  <si>
    <t>Learning Technologist</t>
  </si>
  <si>
    <t>Talent Development Manager</t>
  </si>
  <si>
    <t>Trainer/Facilitator</t>
  </si>
  <si>
    <t>Download the APTD Study Planning Guide</t>
  </si>
  <si>
    <t>Download the APTD Handbook</t>
  </si>
  <si>
    <t>Download the CPTD Planning Worksheet</t>
  </si>
  <si>
    <t>Instructional Design Boot Camp</t>
  </si>
  <si>
    <t>XYZ Learning</t>
  </si>
  <si>
    <r>
      <t xml:space="preserve">You may only enter information into the cells that are shaded in light blue.  Cells with </t>
    </r>
    <r>
      <rPr>
        <b/>
        <sz val="11"/>
        <color rgb="FFFF0000"/>
        <rFont val="Calibri"/>
        <family val="2"/>
        <scheme val="minor"/>
      </rPr>
      <t>red text</t>
    </r>
    <r>
      <rPr>
        <b/>
        <sz val="11"/>
        <color rgb="FF002060"/>
        <rFont val="Calibri"/>
        <family val="2"/>
        <scheme val="minor"/>
      </rPr>
      <t xml:space="preserve"> are calculated fields.</t>
    </r>
  </si>
  <si>
    <t>Instructional Design Company</t>
  </si>
  <si>
    <t>myboss@isdcomp.com</t>
  </si>
  <si>
    <r>
      <rPr>
        <sz val="11"/>
        <color rgb="FF002060"/>
        <rFont val="Calibri"/>
        <family val="2"/>
        <scheme val="minor"/>
      </rPr>
      <t xml:space="preserve">You may only enter information into the cells that are shaded in light blue.  Cells with </t>
    </r>
    <r>
      <rPr>
        <sz val="11"/>
        <color rgb="FFFF0000"/>
        <rFont val="Calibri"/>
        <family val="2"/>
        <scheme val="minor"/>
      </rPr>
      <t>red writing</t>
    </r>
    <r>
      <rPr>
        <sz val="11"/>
        <color rgb="FF002060"/>
        <rFont val="Calibri"/>
        <family val="2"/>
        <scheme val="minor"/>
      </rPr>
      <t xml:space="preserve"> are calculated fields.</t>
    </r>
  </si>
  <si>
    <t>1) What is my career goal for the next few years?</t>
  </si>
  <si>
    <t>Select your answer from the list below that is closest to your career goal:</t>
  </si>
  <si>
    <r>
      <t xml:space="preserve">You may only enter information into the cells that are shaded in in light blue. Cells with </t>
    </r>
    <r>
      <rPr>
        <b/>
        <sz val="11"/>
        <color rgb="FFFF0000"/>
        <rFont val="Calibri"/>
        <family val="2"/>
        <scheme val="minor"/>
      </rPr>
      <t>red text</t>
    </r>
    <r>
      <rPr>
        <b/>
        <sz val="11"/>
        <color rgb="FF002060"/>
        <rFont val="Calibri"/>
        <family val="2"/>
        <scheme val="minor"/>
      </rPr>
      <t xml:space="preserve"> are calculated fields.</t>
    </r>
  </si>
  <si>
    <t>5 or more years</t>
  </si>
  <si>
    <t>Completed ATD Master Program in the last 3 years</t>
  </si>
  <si>
    <t>If I am eligible and started preparing today, it is likely I could be ready by:</t>
  </si>
  <si>
    <t>Target testing window start date - enter date on the Timing tab --&gt;</t>
  </si>
  <si>
    <t>*Go to the Timing tab for more information about selecting a test window</t>
  </si>
  <si>
    <t>-Document your work experience and professional development on the appropriate tabs</t>
  </si>
  <si>
    <t>-Download the APTD Study Planning Guide (see Resources tab) and begin planning your studies</t>
  </si>
  <si>
    <t>The number of weeks you have to study based on your target test window --&gt;</t>
  </si>
  <si>
    <t>Hours Required</t>
  </si>
  <si>
    <t>Schedule For</t>
  </si>
  <si>
    <r>
      <rPr>
        <b/>
        <u/>
        <sz val="11"/>
        <color theme="5" tint="-0.249977111117893"/>
        <rFont val="Calibri"/>
        <family val="2"/>
        <scheme val="minor"/>
      </rPr>
      <t>Instructions</t>
    </r>
    <r>
      <rPr>
        <b/>
        <sz val="11"/>
        <color theme="5" tint="-0.249977111117893"/>
        <rFont val="Calibri"/>
        <family val="2"/>
        <scheme val="minor"/>
      </rPr>
      <t>:  Enter the number of hours that you estimate you need to study each topic in the "Hours Required" column.  The hours entered into the spreadsheet are just an example. Your study needs will vary based on your knowledge of the topics. The spreadsheet will calculate the total hours for each domain and your overall total.  Then, at the bottom of the page, enter the total number of weeks you have to prepare before you plan to take the exam.  The number of hours you will need to set aside each week will be calculated for you.  Once you have finalized your plan, go enter the dates that you intend to study each topic.</t>
    </r>
  </si>
  <si>
    <t>PLEASE NOTE: All cells with red text are Calculated Fields.  Cells shaded light blue are data entry fields.</t>
  </si>
  <si>
    <t>hours/ wk to prepare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</si>
</sst>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u/>
      <sz val="11"/>
      <color theme="10"/>
      <name val="Calibri"/>
      <family val="2"/>
      <scheme val="minor"/>
    </font>
    <font>
      <sz val="11"/>
      <color rgb="FFFF0000"/>
      <name val="Calibri"/>
      <family val="2"/>
      <scheme val="minor"/>
    </font>
    <font>
      <b/>
      <u/>
      <sz val="11"/>
      <color theme="1"/>
      <name val="Calibri"/>
      <family val="2"/>
      <scheme val="minor"/>
    </font>
    <font>
      <b/>
      <u/>
      <sz val="11"/>
      <color theme="10"/>
      <name val="Calibri"/>
      <family val="2"/>
      <scheme val="minor"/>
    </font>
    <font>
      <b/>
      <sz val="11"/>
      <color rgb="FFFF0000"/>
      <name val="Calibri"/>
      <family val="2"/>
      <scheme val="minor"/>
    </font>
    <font>
      <b/>
      <sz val="11"/>
      <color rgb="FF000000"/>
      <name val="Calibri"/>
      <family val="2"/>
      <scheme val="minor"/>
    </font>
    <font>
      <b/>
      <sz val="12"/>
      <color theme="1"/>
      <name val="Calibri"/>
      <family val="2"/>
      <scheme val="minor"/>
    </font>
    <font>
      <b/>
      <sz val="12"/>
      <color rgb="FF000000"/>
      <name val="Calibri"/>
      <family val="2"/>
      <scheme val="minor"/>
    </font>
    <font>
      <sz val="11"/>
      <color theme="1"/>
      <name val="Symbol"/>
      <family val="2"/>
      <charset val="2"/>
    </font>
    <font>
      <sz val="7"/>
      <color theme="1"/>
      <name val="Times New Roman"/>
      <family val="1"/>
    </font>
    <font>
      <i/>
      <sz val="11"/>
      <color rgb="FFFF0000"/>
      <name val="Calibri"/>
      <family val="2"/>
      <scheme val="minor"/>
    </font>
    <font>
      <b/>
      <sz val="11"/>
      <name val="Calibri"/>
      <family val="2"/>
      <scheme val="minor"/>
    </font>
    <font>
      <b/>
      <sz val="11"/>
      <color theme="5" tint="-0.249977111117893"/>
      <name val="Calibri"/>
      <family val="2"/>
      <scheme val="minor"/>
    </font>
    <font>
      <b/>
      <u/>
      <sz val="11"/>
      <color theme="5" tint="-0.249977111117893"/>
      <name val="Calibri"/>
      <family val="2"/>
      <scheme val="minor"/>
    </font>
    <font>
      <sz val="11"/>
      <color rgb="FF002060"/>
      <name val="Calibri"/>
      <family val="2"/>
      <scheme val="minor"/>
    </font>
    <font>
      <b/>
      <sz val="11"/>
      <color rgb="FF002060"/>
      <name val="Calibri"/>
      <family val="2"/>
      <scheme val="minor"/>
    </font>
    <font>
      <b/>
      <i/>
      <sz val="11"/>
      <color theme="1"/>
      <name val="Calibri"/>
      <family val="2"/>
      <scheme val="minor"/>
    </font>
    <font>
      <b/>
      <i/>
      <sz val="11"/>
      <color rgb="FF002060"/>
      <name val="Calibri"/>
      <family val="2"/>
      <scheme val="minor"/>
    </font>
    <font>
      <b/>
      <i/>
      <sz val="11"/>
      <color rgb="FF0070C0"/>
      <name val="Calibri"/>
      <family val="2"/>
      <scheme val="minor"/>
    </font>
  </fonts>
  <fills count="9">
    <fill>
      <patternFill patternType="none"/>
    </fill>
    <fill>
      <patternFill patternType="gray125"/>
    </fill>
    <fill>
      <patternFill patternType="solid">
        <fgColor theme="9"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FFC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7999816888943144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auto="1"/>
      </left>
      <right/>
      <top style="thin">
        <color auto="1"/>
      </top>
      <bottom/>
      <diagonal/>
    </border>
    <border>
      <left/>
      <right style="medium">
        <color indexed="64"/>
      </right>
      <top style="thin">
        <color auto="1"/>
      </top>
      <bottom/>
      <diagonal/>
    </border>
    <border>
      <left style="thin">
        <color auto="1"/>
      </left>
      <right/>
      <top/>
      <bottom/>
      <diagonal/>
    </border>
    <border>
      <left style="thin">
        <color auto="1"/>
      </left>
      <right/>
      <top/>
      <bottom style="thin">
        <color auto="1"/>
      </bottom>
      <diagonal/>
    </border>
    <border>
      <left/>
      <right style="medium">
        <color indexed="64"/>
      </right>
      <top/>
      <bottom style="thin">
        <color auto="1"/>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medium">
        <color indexed="64"/>
      </left>
      <right style="dashed">
        <color auto="1"/>
      </right>
      <top/>
      <bottom style="dashed">
        <color auto="1"/>
      </bottom>
      <diagonal/>
    </border>
    <border>
      <left style="dashed">
        <color auto="1"/>
      </left>
      <right style="medium">
        <color indexed="64"/>
      </right>
      <top/>
      <bottom style="dashed">
        <color auto="1"/>
      </bottom>
      <diagonal/>
    </border>
    <border>
      <left style="medium">
        <color indexed="64"/>
      </left>
      <right style="dashed">
        <color auto="1"/>
      </right>
      <top style="dashed">
        <color auto="1"/>
      </top>
      <bottom style="dashed">
        <color auto="1"/>
      </bottom>
      <diagonal/>
    </border>
    <border>
      <left style="dashed">
        <color auto="1"/>
      </left>
      <right style="medium">
        <color indexed="64"/>
      </right>
      <top style="dashed">
        <color auto="1"/>
      </top>
      <bottom style="dashed">
        <color auto="1"/>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style="dashed">
        <color indexed="64"/>
      </right>
      <top style="dashed">
        <color indexed="64"/>
      </top>
      <bottom/>
      <diagonal/>
    </border>
    <border>
      <left style="dashed">
        <color indexed="64"/>
      </left>
      <right style="medium">
        <color indexed="64"/>
      </right>
      <top style="dashed">
        <color indexed="64"/>
      </top>
      <bottom/>
      <diagonal/>
    </border>
    <border>
      <left style="medium">
        <color indexed="64"/>
      </left>
      <right/>
      <top/>
      <bottom style="dashed">
        <color auto="1"/>
      </bottom>
      <diagonal/>
    </border>
    <border>
      <left style="medium">
        <color indexed="64"/>
      </left>
      <right/>
      <top style="dashed">
        <color auto="1"/>
      </top>
      <bottom style="dashed">
        <color auto="1"/>
      </bottom>
      <diagonal/>
    </border>
    <border>
      <left style="medium">
        <color indexed="64"/>
      </left>
      <right/>
      <top style="dashed">
        <color auto="1"/>
      </top>
      <bottom style="medium">
        <color indexed="64"/>
      </bottom>
      <diagonal/>
    </border>
    <border>
      <left style="medium">
        <color indexed="64"/>
      </left>
      <right style="medium">
        <color indexed="64"/>
      </right>
      <top/>
      <bottom style="dashed">
        <color auto="1"/>
      </bottom>
      <diagonal/>
    </border>
    <border>
      <left style="medium">
        <color indexed="64"/>
      </left>
      <right style="medium">
        <color indexed="64"/>
      </right>
      <top style="dashed">
        <color auto="1"/>
      </top>
      <bottom style="dashed">
        <color auto="1"/>
      </bottom>
      <diagonal/>
    </border>
    <border>
      <left style="medium">
        <color indexed="64"/>
      </left>
      <right style="medium">
        <color indexed="64"/>
      </right>
      <top style="dashed">
        <color auto="1"/>
      </top>
      <bottom style="medium">
        <color indexed="64"/>
      </bottom>
      <diagonal/>
    </border>
    <border>
      <left/>
      <right style="medium">
        <color indexed="64"/>
      </right>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auto="1"/>
      </top>
      <bottom/>
      <diagonal/>
    </border>
    <border>
      <left style="medium">
        <color indexed="64"/>
      </left>
      <right style="medium">
        <color indexed="64"/>
      </right>
      <top style="dashed">
        <color auto="1"/>
      </top>
      <bottom/>
      <diagonal/>
    </border>
    <border>
      <left/>
      <right style="medium">
        <color indexed="64"/>
      </right>
      <top style="dashed">
        <color indexed="64"/>
      </top>
      <bottom/>
      <diagonal/>
    </border>
    <border>
      <left style="dashed">
        <color auto="1"/>
      </left>
      <right style="dashed">
        <color auto="1"/>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s>
  <cellStyleXfs count="2">
    <xf numFmtId="0" fontId="0" fillId="0" borderId="0"/>
    <xf numFmtId="0" fontId="2" fillId="0" borderId="0" applyNumberFormat="0" applyFill="0" applyBorder="0" applyAlignment="0" applyProtection="0"/>
  </cellStyleXfs>
  <cellXfs count="245">
    <xf numFmtId="0" fontId="0" fillId="0" borderId="0" xfId="0"/>
    <xf numFmtId="0" fontId="1" fillId="0" borderId="0" xfId="0" applyFont="1"/>
    <xf numFmtId="0" fontId="0" fillId="0" borderId="0" xfId="0" quotePrefix="1"/>
    <xf numFmtId="0" fontId="2" fillId="0" borderId="0" xfId="1"/>
    <xf numFmtId="16" fontId="1" fillId="0" borderId="0" xfId="0" applyNumberFormat="1" applyFont="1"/>
    <xf numFmtId="14" fontId="0" fillId="0" borderId="0" xfId="0" applyNumberFormat="1"/>
    <xf numFmtId="14" fontId="3" fillId="0" borderId="0" xfId="0" applyNumberFormat="1" applyFont="1"/>
    <xf numFmtId="0" fontId="0" fillId="0" borderId="0" xfId="0" applyAlignment="1">
      <alignment horizontal="left" indent="1"/>
    </xf>
    <xf numFmtId="0" fontId="1" fillId="0" borderId="4" xfId="0" applyFont="1" applyBorder="1" applyAlignment="1">
      <alignment wrapText="1"/>
    </xf>
    <xf numFmtId="0" fontId="1" fillId="0" borderId="5" xfId="0" applyFont="1" applyBorder="1" applyAlignment="1">
      <alignment horizontal="center" vertical="center" wrapText="1"/>
    </xf>
    <xf numFmtId="0" fontId="1" fillId="2" borderId="6" xfId="0" applyFont="1" applyFill="1" applyBorder="1" applyAlignment="1">
      <alignment wrapText="1"/>
    </xf>
    <xf numFmtId="0" fontId="1" fillId="2" borderId="7" xfId="0" applyFont="1" applyFill="1" applyBorder="1" applyAlignment="1">
      <alignment vertical="center" wrapText="1"/>
    </xf>
    <xf numFmtId="0" fontId="0" fillId="0" borderId="6" xfId="0" applyBorder="1" applyAlignment="1">
      <alignment horizontal="left" wrapText="1"/>
    </xf>
    <xf numFmtId="0" fontId="0" fillId="0" borderId="6" xfId="0" applyBorder="1" applyAlignment="1">
      <alignment vertical="top" wrapText="1"/>
    </xf>
    <xf numFmtId="0" fontId="0" fillId="0" borderId="6" xfId="0" applyBorder="1" applyAlignment="1">
      <alignment horizontal="left" vertical="top" wrapText="1"/>
    </xf>
    <xf numFmtId="0" fontId="1" fillId="0" borderId="6" xfId="0" applyFont="1" applyBorder="1" applyAlignment="1">
      <alignment wrapText="1"/>
    </xf>
    <xf numFmtId="0" fontId="0" fillId="2" borderId="7" xfId="0" applyFill="1" applyBorder="1" applyAlignment="1">
      <alignment vertical="center" wrapText="1"/>
    </xf>
    <xf numFmtId="0" fontId="0" fillId="0" borderId="5" xfId="0" applyBorder="1" applyAlignment="1">
      <alignment vertical="center" wrapText="1"/>
    </xf>
    <xf numFmtId="0" fontId="8" fillId="0" borderId="4" xfId="0" applyFont="1" applyBorder="1" applyAlignment="1">
      <alignment wrapText="1"/>
    </xf>
    <xf numFmtId="0" fontId="8" fillId="0" borderId="5" xfId="0" applyFont="1" applyBorder="1" applyAlignment="1">
      <alignment horizontal="center" vertical="center" wrapText="1"/>
    </xf>
    <xf numFmtId="0" fontId="1" fillId="3" borderId="11" xfId="0" applyFont="1" applyFill="1" applyBorder="1" applyAlignment="1">
      <alignment wrapText="1"/>
    </xf>
    <xf numFmtId="0" fontId="0" fillId="3" borderId="3" xfId="0" applyFill="1" applyBorder="1" applyAlignment="1">
      <alignment vertical="center" wrapText="1"/>
    </xf>
    <xf numFmtId="0" fontId="1" fillId="3" borderId="6" xfId="0" applyFont="1" applyFill="1" applyBorder="1" applyAlignment="1">
      <alignment wrapText="1"/>
    </xf>
    <xf numFmtId="0" fontId="0" fillId="3" borderId="7" xfId="0" applyFill="1" applyBorder="1" applyAlignment="1">
      <alignment vertical="center" wrapText="1"/>
    </xf>
    <xf numFmtId="0" fontId="10" fillId="0" borderId="6" xfId="0" applyFont="1" applyBorder="1" applyAlignment="1">
      <alignment horizontal="left" wrapText="1"/>
    </xf>
    <xf numFmtId="0" fontId="0" fillId="0" borderId="4" xfId="0" applyBorder="1" applyAlignment="1">
      <alignment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0" borderId="5" xfId="0" applyFont="1" applyBorder="1" applyAlignment="1">
      <alignment vertical="center" wrapText="1"/>
    </xf>
    <xf numFmtId="0" fontId="1" fillId="4" borderId="6" xfId="0" applyFont="1" applyFill="1" applyBorder="1" applyAlignment="1">
      <alignment wrapText="1"/>
    </xf>
    <xf numFmtId="0" fontId="0" fillId="4" borderId="7" xfId="0" applyFill="1" applyBorder="1" applyAlignment="1">
      <alignment vertical="center" wrapText="1"/>
    </xf>
    <xf numFmtId="0" fontId="0" fillId="0" borderId="6" xfId="0" applyBorder="1" applyAlignment="1">
      <alignment wrapText="1"/>
    </xf>
    <xf numFmtId="0" fontId="0" fillId="0" borderId="4" xfId="0" applyBorder="1" applyAlignment="1">
      <alignment wrapText="1"/>
    </xf>
    <xf numFmtId="0" fontId="1" fillId="0" borderId="6" xfId="0" applyFont="1" applyBorder="1" applyAlignment="1">
      <alignment horizontal="left" wrapText="1"/>
    </xf>
    <xf numFmtId="0" fontId="1" fillId="0" borderId="0" xfId="0" applyFont="1" applyAlignment="1">
      <alignment horizontal="right"/>
    </xf>
    <xf numFmtId="0" fontId="0" fillId="0" borderId="13" xfId="0" applyBorder="1"/>
    <xf numFmtId="0" fontId="1" fillId="0" borderId="13" xfId="0" applyFont="1" applyBorder="1"/>
    <xf numFmtId="0" fontId="12" fillId="0" borderId="13" xfId="0" applyFont="1" applyBorder="1" applyAlignment="1">
      <alignment horizontal="left" indent="1"/>
    </xf>
    <xf numFmtId="0" fontId="0" fillId="0" borderId="7" xfId="0" applyBorder="1"/>
    <xf numFmtId="0" fontId="6" fillId="0" borderId="7" xfId="0" applyFont="1" applyBorder="1"/>
    <xf numFmtId="0" fontId="12" fillId="0" borderId="13" xfId="0" quotePrefix="1" applyFont="1" applyBorder="1" applyAlignment="1">
      <alignment horizontal="left" indent="2"/>
    </xf>
    <xf numFmtId="0" fontId="0" fillId="0" borderId="7" xfId="0" applyBorder="1" applyAlignment="1">
      <alignment horizontal="left" indent="1"/>
    </xf>
    <xf numFmtId="0" fontId="3" fillId="0" borderId="0" xfId="0" applyFont="1" applyAlignment="1">
      <alignment horizontal="left" indent="1"/>
    </xf>
    <xf numFmtId="0" fontId="6" fillId="0" borderId="13" xfId="0" quotePrefix="1" applyFont="1" applyBorder="1" applyAlignment="1">
      <alignment horizontal="right" indent="2"/>
    </xf>
    <xf numFmtId="0" fontId="3" fillId="0" borderId="0" xfId="0" applyFont="1"/>
    <xf numFmtId="0" fontId="6" fillId="0" borderId="13" xfId="0" applyFont="1" applyBorder="1" applyAlignment="1">
      <alignment horizontal="left" indent="1"/>
    </xf>
    <xf numFmtId="0" fontId="2" fillId="0" borderId="13" xfId="1" applyBorder="1"/>
    <xf numFmtId="0" fontId="0" fillId="0" borderId="12" xfId="0" applyBorder="1"/>
    <xf numFmtId="0" fontId="0" fillId="0" borderId="15" xfId="0" applyBorder="1"/>
    <xf numFmtId="0" fontId="0" fillId="0" borderId="5" xfId="0" applyBorder="1"/>
    <xf numFmtId="14" fontId="6" fillId="0" borderId="0" xfId="0" applyNumberFormat="1" applyFont="1"/>
    <xf numFmtId="0" fontId="6" fillId="0" borderId="0" xfId="0" applyFont="1"/>
    <xf numFmtId="0" fontId="2" fillId="0" borderId="13" xfId="1" applyBorder="1" applyAlignment="1">
      <alignment horizontal="left" indent="2"/>
    </xf>
    <xf numFmtId="0" fontId="4" fillId="0" borderId="13" xfId="0" applyFont="1" applyBorder="1"/>
    <xf numFmtId="0" fontId="0" fillId="0" borderId="13" xfId="0" quotePrefix="1" applyBorder="1"/>
    <xf numFmtId="0" fontId="5" fillId="0" borderId="13" xfId="1" applyFont="1" applyBorder="1" applyAlignment="1">
      <alignment horizontal="left" indent="2"/>
    </xf>
    <xf numFmtId="0" fontId="5" fillId="0" borderId="0" xfId="1" applyFont="1" applyBorder="1" applyAlignment="1">
      <alignment horizontal="left" indent="1"/>
    </xf>
    <xf numFmtId="0" fontId="2" fillId="0" borderId="0" xfId="1" applyFill="1" applyBorder="1" applyAlignment="1">
      <alignment horizontal="left" indent="1"/>
    </xf>
    <xf numFmtId="0" fontId="6" fillId="0" borderId="13" xfId="0" applyFont="1" applyBorder="1"/>
    <xf numFmtId="0" fontId="1" fillId="0" borderId="12" xfId="0" applyFont="1" applyBorder="1"/>
    <xf numFmtId="0" fontId="0" fillId="0" borderId="15" xfId="0" quotePrefix="1" applyBorder="1"/>
    <xf numFmtId="0" fontId="6" fillId="0" borderId="15" xfId="0" applyFont="1" applyBorder="1"/>
    <xf numFmtId="0" fontId="1" fillId="0" borderId="0" xfId="0" applyFont="1"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0" fontId="0" fillId="0" borderId="13" xfId="0" quotePrefix="1" applyBorder="1" applyAlignment="1">
      <alignment horizontal="left" indent="1"/>
    </xf>
    <xf numFmtId="0" fontId="2" fillId="0" borderId="13" xfId="1" quotePrefix="1" applyBorder="1" applyAlignment="1">
      <alignment horizontal="left" indent="1"/>
    </xf>
    <xf numFmtId="0" fontId="5" fillId="0" borderId="0" xfId="1" applyFont="1" applyBorder="1" applyAlignment="1">
      <alignment horizontal="left" indent="2"/>
    </xf>
    <xf numFmtId="0" fontId="2" fillId="0" borderId="0" xfId="1" applyFill="1" applyBorder="1" applyAlignment="1">
      <alignment horizontal="left" indent="2"/>
    </xf>
    <xf numFmtId="0" fontId="2" fillId="0" borderId="0" xfId="1" applyBorder="1"/>
    <xf numFmtId="0" fontId="4" fillId="5" borderId="8" xfId="0" applyFont="1" applyFill="1" applyBorder="1"/>
    <xf numFmtId="0" fontId="4" fillId="5" borderId="9" xfId="0" applyFont="1" applyFill="1" applyBorder="1"/>
    <xf numFmtId="0" fontId="4" fillId="5" borderId="10" xfId="0" applyFont="1" applyFill="1" applyBorder="1"/>
    <xf numFmtId="0" fontId="6" fillId="0" borderId="8" xfId="0" applyFont="1" applyBorder="1"/>
    <xf numFmtId="0" fontId="0" fillId="0" borderId="9" xfId="0" applyBorder="1"/>
    <xf numFmtId="0" fontId="0" fillId="0" borderId="10" xfId="0" applyBorder="1"/>
    <xf numFmtId="14" fontId="3" fillId="0" borderId="7" xfId="0" applyNumberFormat="1" applyFont="1" applyBorder="1"/>
    <xf numFmtId="15" fontId="0" fillId="0" borderId="7" xfId="0" applyNumberFormat="1" applyBorder="1"/>
    <xf numFmtId="15" fontId="3" fillId="0" borderId="7" xfId="0" applyNumberFormat="1" applyFont="1" applyBorder="1"/>
    <xf numFmtId="16" fontId="0" fillId="0" borderId="13" xfId="0" applyNumberFormat="1" applyBorder="1"/>
    <xf numFmtId="16" fontId="3" fillId="0" borderId="5" xfId="0" applyNumberFormat="1" applyFont="1" applyBorder="1"/>
    <xf numFmtId="0" fontId="1" fillId="2" borderId="11" xfId="0" applyFont="1" applyFill="1" applyBorder="1" applyAlignment="1">
      <alignment vertical="center" wrapText="1"/>
    </xf>
    <xf numFmtId="0" fontId="0" fillId="2" borderId="7" xfId="0" applyFill="1" applyBorder="1" applyAlignment="1">
      <alignment horizontal="center" vertical="center" wrapText="1"/>
    </xf>
    <xf numFmtId="0" fontId="1" fillId="2" borderId="0" xfId="0" applyFont="1" applyFill="1" applyAlignment="1">
      <alignment horizontal="center" vertical="center" wrapText="1"/>
    </xf>
    <xf numFmtId="0" fontId="1" fillId="2" borderId="7" xfId="0" applyFont="1" applyFill="1" applyBorder="1" applyAlignment="1">
      <alignment horizontal="center" vertical="center" wrapText="1"/>
    </xf>
    <xf numFmtId="0" fontId="6" fillId="0" borderId="5" xfId="0" applyFont="1" applyBorder="1" applyAlignment="1">
      <alignment horizontal="center" vertical="center" wrapText="1"/>
    </xf>
    <xf numFmtId="0" fontId="0" fillId="3" borderId="3" xfId="0" applyFill="1" applyBorder="1" applyAlignment="1">
      <alignment horizontal="center" vertical="center" wrapText="1"/>
    </xf>
    <xf numFmtId="0" fontId="0" fillId="0" borderId="5" xfId="0" applyBorder="1" applyAlignment="1">
      <alignment horizontal="center" vertical="top" wrapText="1"/>
    </xf>
    <xf numFmtId="0" fontId="0" fillId="3" borderId="7" xfId="0" applyFill="1" applyBorder="1" applyAlignment="1">
      <alignment horizontal="center" vertical="center" wrapText="1"/>
    </xf>
    <xf numFmtId="0" fontId="0" fillId="0" borderId="0" xfId="0" applyAlignment="1">
      <alignment horizontal="center"/>
    </xf>
    <xf numFmtId="0" fontId="0" fillId="4" borderId="7" xfId="0" applyFill="1" applyBorder="1" applyAlignment="1">
      <alignment horizontal="center" vertical="center" wrapText="1"/>
    </xf>
    <xf numFmtId="0" fontId="0" fillId="0" borderId="7" xfId="0" applyBorder="1" applyAlignment="1">
      <alignment horizontal="center" vertical="center" wrapText="1"/>
    </xf>
    <xf numFmtId="0" fontId="6" fillId="0" borderId="7" xfId="0" applyFont="1" applyBorder="1" applyAlignment="1">
      <alignment horizontal="center" vertical="center" wrapText="1"/>
    </xf>
    <xf numFmtId="0" fontId="0" fillId="0" borderId="13" xfId="0" applyBorder="1" applyAlignment="1">
      <alignment horizontal="left" wrapText="1"/>
    </xf>
    <xf numFmtId="0" fontId="1" fillId="0" borderId="13" xfId="0" applyFont="1" applyBorder="1" applyAlignment="1">
      <alignment wrapText="1"/>
    </xf>
    <xf numFmtId="0" fontId="1" fillId="4" borderId="14" xfId="0" applyFont="1" applyFill="1" applyBorder="1" applyAlignment="1">
      <alignment wrapText="1"/>
    </xf>
    <xf numFmtId="0" fontId="0" fillId="4" borderId="10" xfId="0" applyFill="1" applyBorder="1" applyAlignment="1">
      <alignment horizontal="center" vertical="center" wrapText="1"/>
    </xf>
    <xf numFmtId="0" fontId="0" fillId="4" borderId="10" xfId="0" applyFill="1" applyBorder="1" applyAlignment="1">
      <alignment vertical="center" wrapText="1"/>
    </xf>
    <xf numFmtId="0" fontId="0" fillId="0" borderId="1" xfId="0" applyBorder="1"/>
    <xf numFmtId="0" fontId="0" fillId="0" borderId="2" xfId="0" applyBorder="1" applyAlignment="1">
      <alignment horizontal="center"/>
    </xf>
    <xf numFmtId="0" fontId="0" fillId="0" borderId="3" xfId="0" applyBorder="1"/>
    <xf numFmtId="0" fontId="1" fillId="5" borderId="8" xfId="0" applyFont="1" applyFill="1" applyBorder="1" applyAlignment="1" applyProtection="1">
      <alignment horizontal="center"/>
      <protection locked="0"/>
    </xf>
    <xf numFmtId="0" fontId="1" fillId="5" borderId="9" xfId="0" applyFont="1" applyFill="1" applyBorder="1" applyAlignment="1" applyProtection="1">
      <alignment horizontal="center"/>
      <protection locked="0"/>
    </xf>
    <xf numFmtId="0" fontId="1" fillId="5" borderId="10" xfId="0" applyFont="1" applyFill="1" applyBorder="1" applyAlignment="1" applyProtection="1">
      <alignment horizontal="center"/>
      <protection locked="0"/>
    </xf>
    <xf numFmtId="0" fontId="1" fillId="5" borderId="1" xfId="0" applyFont="1"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1" fillId="5" borderId="8" xfId="0" applyFont="1" applyFill="1" applyBorder="1" applyAlignment="1">
      <alignment horizontal="center"/>
    </xf>
    <xf numFmtId="0" fontId="1" fillId="5" borderId="9" xfId="0" applyFont="1" applyFill="1" applyBorder="1" applyAlignment="1">
      <alignment horizontal="center"/>
    </xf>
    <xf numFmtId="0" fontId="1" fillId="5" borderId="10" xfId="0" applyFont="1" applyFill="1" applyBorder="1" applyAlignment="1">
      <alignment horizont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0" fillId="0" borderId="11" xfId="0" applyBorder="1" applyAlignment="1">
      <alignment vertical="center" wrapText="1"/>
    </xf>
    <xf numFmtId="0" fontId="0" fillId="0" borderId="6" xfId="0" applyBorder="1" applyAlignment="1">
      <alignment vertical="center" wrapText="1"/>
    </xf>
    <xf numFmtId="0" fontId="0" fillId="0" borderId="4" xfId="0" applyBorder="1" applyAlignment="1">
      <alignment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11" xfId="0" applyFont="1" applyBorder="1" applyAlignment="1">
      <alignment wrapText="1"/>
    </xf>
    <xf numFmtId="0" fontId="8" fillId="0" borderId="4" xfId="0" applyFont="1" applyBorder="1" applyAlignment="1">
      <alignment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1" fillId="4" borderId="0" xfId="0" applyFont="1" applyFill="1"/>
    <xf numFmtId="0" fontId="5" fillId="0" borderId="0" xfId="1" applyFont="1"/>
    <xf numFmtId="0" fontId="1" fillId="6" borderId="0" xfId="0" applyFont="1" applyFill="1"/>
    <xf numFmtId="0" fontId="2" fillId="0" borderId="0" xfId="1" applyAlignment="1">
      <alignment horizontal="left" indent="1"/>
    </xf>
    <xf numFmtId="0" fontId="2" fillId="0" borderId="0" xfId="1" applyFill="1" applyAlignment="1">
      <alignment horizontal="left" indent="1"/>
    </xf>
    <xf numFmtId="15" fontId="0" fillId="7" borderId="14" xfId="0" applyNumberFormat="1" applyFill="1" applyBorder="1"/>
    <xf numFmtId="0" fontId="1" fillId="0" borderId="13" xfId="0" applyFont="1" applyBorder="1" applyAlignment="1">
      <alignment horizontal="right"/>
    </xf>
    <xf numFmtId="0" fontId="17" fillId="0" borderId="16" xfId="0" applyFont="1" applyBorder="1" applyAlignment="1">
      <alignment horizontal="center" vertical="center" wrapText="1"/>
    </xf>
    <xf numFmtId="0" fontId="0" fillId="7" borderId="24" xfId="0" applyFill="1" applyBorder="1"/>
    <xf numFmtId="0" fontId="0" fillId="7" borderId="21" xfId="0" applyFill="1" applyBorder="1"/>
    <xf numFmtId="14" fontId="0" fillId="7" borderId="21" xfId="0" applyNumberFormat="1" applyFill="1" applyBorder="1"/>
    <xf numFmtId="0" fontId="0" fillId="7" borderId="25" xfId="0" applyFill="1" applyBorder="1"/>
    <xf numFmtId="0" fontId="0" fillId="7" borderId="26" xfId="0" applyFill="1" applyBorder="1"/>
    <xf numFmtId="0" fontId="0" fillId="7" borderId="22" xfId="0" applyFill="1" applyBorder="1"/>
    <xf numFmtId="0" fontId="0" fillId="7" borderId="27" xfId="0" applyFill="1" applyBorder="1"/>
    <xf numFmtId="0" fontId="1" fillId="7" borderId="26" xfId="0" applyFont="1" applyFill="1" applyBorder="1"/>
    <xf numFmtId="0" fontId="0" fillId="7" borderId="31" xfId="0" applyFill="1" applyBorder="1"/>
    <xf numFmtId="0" fontId="0" fillId="7" borderId="23" xfId="0" applyFill="1" applyBorder="1"/>
    <xf numFmtId="0" fontId="0" fillId="7" borderId="29" xfId="0" applyFill="1" applyBorder="1"/>
    <xf numFmtId="0" fontId="0" fillId="7" borderId="32" xfId="0" applyFill="1" applyBorder="1"/>
    <xf numFmtId="0" fontId="1" fillId="7" borderId="24" xfId="0" applyFont="1" applyFill="1" applyBorder="1"/>
    <xf numFmtId="0" fontId="2" fillId="7" borderId="25" xfId="1" applyFill="1" applyBorder="1"/>
    <xf numFmtId="0" fontId="1" fillId="7" borderId="28" xfId="0" applyFont="1" applyFill="1" applyBorder="1"/>
    <xf numFmtId="0" fontId="0" fillId="7" borderId="30" xfId="0" applyFill="1" applyBorder="1"/>
    <xf numFmtId="0" fontId="0" fillId="7" borderId="44" xfId="0" applyFill="1" applyBorder="1"/>
    <xf numFmtId="0" fontId="4" fillId="5" borderId="45" xfId="0" applyFont="1" applyFill="1" applyBorder="1" applyAlignment="1">
      <alignment horizontal="center"/>
    </xf>
    <xf numFmtId="0" fontId="4" fillId="5" borderId="46" xfId="0" applyFont="1" applyFill="1" applyBorder="1" applyAlignment="1">
      <alignment horizontal="center"/>
    </xf>
    <xf numFmtId="0" fontId="4" fillId="5" borderId="46" xfId="0" quotePrefix="1" applyFont="1" applyFill="1" applyBorder="1" applyAlignment="1">
      <alignment horizontal="center"/>
    </xf>
    <xf numFmtId="0" fontId="4" fillId="5" borderId="47" xfId="0" applyFont="1" applyFill="1" applyBorder="1" applyAlignment="1">
      <alignment horizontal="center"/>
    </xf>
    <xf numFmtId="0" fontId="18" fillId="0" borderId="13" xfId="0" applyFont="1" applyBorder="1" applyAlignment="1">
      <alignment horizontal="left" indent="1"/>
    </xf>
    <xf numFmtId="0" fontId="17" fillId="0" borderId="1"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9" fillId="0" borderId="13" xfId="0" applyFont="1" applyBorder="1" applyAlignment="1">
      <alignment horizontal="left" indent="1"/>
    </xf>
    <xf numFmtId="0" fontId="13" fillId="0" borderId="13" xfId="0" quotePrefix="1" applyFont="1" applyBorder="1" applyAlignment="1">
      <alignment horizontal="left" indent="2"/>
    </xf>
    <xf numFmtId="0" fontId="13" fillId="0" borderId="13" xfId="0" quotePrefix="1" applyFont="1" applyBorder="1" applyAlignment="1">
      <alignment horizontal="right" indent="2"/>
    </xf>
    <xf numFmtId="0" fontId="13" fillId="7" borderId="14" xfId="0" applyFont="1" applyFill="1" applyBorder="1" applyAlignment="1">
      <alignment horizontal="left" indent="1"/>
    </xf>
    <xf numFmtId="0" fontId="13" fillId="7" borderId="14" xfId="0" applyFont="1" applyFill="1" applyBorder="1" applyProtection="1">
      <protection locked="0"/>
    </xf>
    <xf numFmtId="0" fontId="13" fillId="7" borderId="14" xfId="0" applyFont="1" applyFill="1" applyBorder="1" applyAlignment="1">
      <alignment horizontal="right"/>
    </xf>
    <xf numFmtId="0" fontId="1" fillId="0" borderId="13" xfId="0" applyFont="1" applyBorder="1" applyAlignment="1">
      <alignment horizontal="right" indent="2"/>
    </xf>
    <xf numFmtId="0" fontId="20" fillId="0" borderId="13" xfId="0" quotePrefix="1" applyFont="1" applyBorder="1" applyAlignment="1">
      <alignment horizontal="left" indent="2"/>
    </xf>
    <xf numFmtId="0" fontId="20" fillId="0" borderId="13" xfId="0" applyFont="1" applyBorder="1" applyAlignment="1">
      <alignment horizontal="left" indent="2"/>
    </xf>
    <xf numFmtId="0" fontId="13" fillId="0" borderId="13" xfId="0" applyFont="1" applyBorder="1" applyAlignment="1">
      <alignment horizontal="right" indent="2"/>
    </xf>
    <xf numFmtId="14" fontId="6" fillId="0" borderId="0" xfId="0" applyNumberFormat="1" applyFont="1" applyFill="1" applyBorder="1"/>
    <xf numFmtId="0" fontId="13" fillId="0" borderId="13" xfId="0" quotePrefix="1" applyFont="1" applyBorder="1" applyAlignment="1">
      <alignment horizontal="left" indent="1"/>
    </xf>
    <xf numFmtId="0" fontId="20" fillId="0" borderId="13" xfId="0" applyFont="1" applyBorder="1" applyAlignment="1">
      <alignment horizontal="left" indent="1"/>
    </xf>
    <xf numFmtId="0" fontId="1" fillId="0" borderId="13" xfId="0" applyFont="1" applyFill="1" applyBorder="1" applyAlignment="1">
      <alignment horizontal="right"/>
    </xf>
    <xf numFmtId="0" fontId="1" fillId="0" borderId="12" xfId="0" applyFont="1" applyFill="1" applyBorder="1"/>
    <xf numFmtId="0" fontId="1" fillId="8" borderId="36" xfId="0" applyFont="1" applyFill="1" applyBorder="1" applyAlignment="1">
      <alignment vertical="center" wrapText="1"/>
    </xf>
    <xf numFmtId="0" fontId="1" fillId="8" borderId="37" xfId="0" applyFont="1" applyFill="1" applyBorder="1" applyAlignment="1">
      <alignment vertical="center" wrapText="1"/>
    </xf>
    <xf numFmtId="0" fontId="0" fillId="8" borderId="37" xfId="0" applyFill="1" applyBorder="1" applyAlignment="1">
      <alignment vertical="top" wrapText="1"/>
    </xf>
    <xf numFmtId="0" fontId="0" fillId="8" borderId="35" xfId="0" applyFill="1" applyBorder="1" applyAlignment="1">
      <alignment horizontal="center" vertical="top" wrapText="1"/>
    </xf>
    <xf numFmtId="0" fontId="0" fillId="8" borderId="38" xfId="0" applyFill="1" applyBorder="1" applyAlignment="1">
      <alignment vertical="top" wrapText="1"/>
    </xf>
    <xf numFmtId="0" fontId="1" fillId="8" borderId="33" xfId="0" applyFont="1" applyFill="1" applyBorder="1" applyAlignment="1">
      <alignment horizontal="center" vertical="center" wrapText="1"/>
    </xf>
    <xf numFmtId="0" fontId="1" fillId="8" borderId="41" xfId="0" applyFont="1" applyFill="1" applyBorder="1" applyAlignment="1">
      <alignment horizontal="center" vertical="center" wrapText="1"/>
    </xf>
    <xf numFmtId="0" fontId="1" fillId="8" borderId="42" xfId="0" applyFont="1" applyFill="1" applyBorder="1" applyAlignment="1">
      <alignment vertical="center" wrapText="1"/>
    </xf>
    <xf numFmtId="0" fontId="0" fillId="8" borderId="12" xfId="0" applyFill="1" applyBorder="1" applyAlignment="1">
      <alignment horizontal="center" vertical="top" wrapText="1"/>
    </xf>
    <xf numFmtId="0" fontId="0" fillId="8" borderId="4" xfId="0" applyFill="1" applyBorder="1" applyAlignment="1">
      <alignment vertical="top" wrapText="1"/>
    </xf>
    <xf numFmtId="0" fontId="1" fillId="8" borderId="7" xfId="0" applyFont="1" applyFill="1" applyBorder="1" applyAlignment="1">
      <alignment horizontal="center" vertical="center" wrapText="1"/>
    </xf>
    <xf numFmtId="0" fontId="1" fillId="8" borderId="7" xfId="0" applyFont="1" applyFill="1" applyBorder="1" applyAlignment="1">
      <alignment vertical="center" wrapText="1"/>
    </xf>
    <xf numFmtId="0" fontId="0" fillId="8" borderId="5" xfId="0" applyFill="1" applyBorder="1" applyAlignment="1">
      <alignment horizontal="center" vertical="top" wrapText="1"/>
    </xf>
    <xf numFmtId="0" fontId="0" fillId="8" borderId="5" xfId="0" applyFill="1" applyBorder="1" applyAlignment="1">
      <alignment vertical="top" wrapText="1"/>
    </xf>
    <xf numFmtId="0" fontId="1" fillId="8" borderId="34" xfId="0" applyFont="1" applyFill="1" applyBorder="1" applyAlignment="1">
      <alignment horizontal="center" vertical="center" wrapText="1"/>
    </xf>
    <xf numFmtId="0" fontId="1" fillId="8" borderId="34" xfId="0" applyFont="1" applyFill="1" applyBorder="1" applyAlignment="1">
      <alignment horizontal="center" vertical="top" wrapText="1"/>
    </xf>
    <xf numFmtId="0" fontId="0" fillId="8" borderId="36" xfId="0" applyFill="1" applyBorder="1" applyAlignment="1">
      <alignment vertical="center" wrapText="1"/>
    </xf>
    <xf numFmtId="0" fontId="0" fillId="8" borderId="37" xfId="0" applyFill="1" applyBorder="1" applyAlignment="1">
      <alignment vertical="center" wrapText="1"/>
    </xf>
    <xf numFmtId="0" fontId="0" fillId="8" borderId="35" xfId="0" applyFill="1" applyBorder="1" applyAlignment="1">
      <alignment horizontal="center" vertical="center" wrapText="1"/>
    </xf>
    <xf numFmtId="0" fontId="0" fillId="8" borderId="38" xfId="0" applyFill="1" applyBorder="1" applyAlignment="1">
      <alignment vertical="center" wrapText="1"/>
    </xf>
    <xf numFmtId="0" fontId="0" fillId="8" borderId="7" xfId="0" applyFill="1" applyBorder="1" applyAlignment="1">
      <alignment vertical="center" wrapText="1"/>
    </xf>
    <xf numFmtId="0" fontId="1" fillId="8" borderId="36" xfId="0" applyFont="1" applyFill="1" applyBorder="1" applyAlignment="1">
      <alignment horizontal="center" vertical="center" wrapText="1"/>
    </xf>
    <xf numFmtId="0" fontId="0" fillId="8" borderId="39" xfId="0" applyFill="1" applyBorder="1" applyAlignment="1">
      <alignment vertical="center" wrapText="1"/>
    </xf>
    <xf numFmtId="0" fontId="1" fillId="8" borderId="42" xfId="0" applyFont="1" applyFill="1" applyBorder="1" applyAlignment="1">
      <alignment horizontal="center" vertical="center" wrapText="1"/>
    </xf>
    <xf numFmtId="0" fontId="0" fillId="8" borderId="43" xfId="0" applyFill="1" applyBorder="1" applyAlignment="1">
      <alignment vertical="center" wrapText="1"/>
    </xf>
    <xf numFmtId="0" fontId="0" fillId="8" borderId="4" xfId="0" applyFill="1" applyBorder="1" applyAlignment="1">
      <alignment horizontal="center" vertical="top" wrapText="1"/>
    </xf>
    <xf numFmtId="0" fontId="0" fillId="8" borderId="36" xfId="0" applyFill="1" applyBorder="1" applyAlignment="1">
      <alignment horizontal="center" vertical="center" wrapText="1"/>
    </xf>
    <xf numFmtId="0" fontId="0" fillId="8" borderId="38" xfId="0" applyFill="1" applyBorder="1" applyAlignment="1">
      <alignment horizontal="center" vertical="top" wrapText="1"/>
    </xf>
    <xf numFmtId="0" fontId="0" fillId="8" borderId="7" xfId="0" applyFill="1" applyBorder="1" applyAlignment="1">
      <alignment horizontal="center" vertical="center" wrapText="1"/>
    </xf>
    <xf numFmtId="0" fontId="0" fillId="8" borderId="5" xfId="0" applyFill="1" applyBorder="1" applyAlignment="1">
      <alignment horizontal="center" vertical="center" wrapText="1"/>
    </xf>
    <xf numFmtId="0" fontId="0" fillId="8" borderId="40" xfId="0" applyFill="1" applyBorder="1" applyAlignment="1">
      <alignment vertical="center" wrapText="1"/>
    </xf>
    <xf numFmtId="0" fontId="0" fillId="8" borderId="43" xfId="0" applyFill="1" applyBorder="1" applyAlignment="1">
      <alignment vertical="top" wrapText="1"/>
    </xf>
    <xf numFmtId="0" fontId="1" fillId="8" borderId="37" xfId="0" applyFont="1" applyFill="1" applyBorder="1" applyAlignment="1">
      <alignment horizontal="center" vertical="center" wrapText="1"/>
    </xf>
    <xf numFmtId="0" fontId="0" fillId="8" borderId="6" xfId="0" applyFill="1" applyBorder="1" applyAlignment="1">
      <alignment horizontal="center" vertical="center" wrapText="1"/>
    </xf>
    <xf numFmtId="0" fontId="0" fillId="8" borderId="6" xfId="0" applyFill="1" applyBorder="1" applyAlignment="1">
      <alignment horizontal="center" vertical="top" wrapText="1"/>
    </xf>
    <xf numFmtId="0" fontId="0" fillId="8" borderId="7" xfId="0" applyFill="1" applyBorder="1" applyAlignment="1">
      <alignment vertical="top" wrapText="1"/>
    </xf>
    <xf numFmtId="0" fontId="0" fillId="8" borderId="6" xfId="0" applyFill="1" applyBorder="1" applyAlignment="1">
      <alignment vertical="center" wrapText="1"/>
    </xf>
    <xf numFmtId="0" fontId="0" fillId="8" borderId="6" xfId="0" applyFill="1" applyBorder="1" applyAlignment="1">
      <alignment vertical="top" wrapText="1"/>
    </xf>
    <xf numFmtId="0" fontId="0" fillId="8" borderId="15" xfId="0" applyFill="1" applyBorder="1" applyAlignment="1">
      <alignment horizontal="center" vertical="center" wrapText="1"/>
    </xf>
    <xf numFmtId="0" fontId="0" fillId="8" borderId="42" xfId="0" applyFill="1" applyBorder="1" applyAlignment="1">
      <alignment vertical="center" wrapText="1"/>
    </xf>
    <xf numFmtId="0" fontId="0" fillId="8" borderId="13" xfId="0" applyFill="1" applyBorder="1" applyAlignment="1">
      <alignment horizontal="center" vertical="center" wrapText="1"/>
    </xf>
    <xf numFmtId="0" fontId="13" fillId="0" borderId="5" xfId="0" applyFont="1" applyBorder="1"/>
    <xf numFmtId="0" fontId="0" fillId="8" borderId="0" xfId="0" applyFill="1" applyAlignment="1">
      <alignment horizontal="center" vertical="top" wrapText="1"/>
    </xf>
    <xf numFmtId="0" fontId="0" fillId="8" borderId="15" xfId="0" applyFill="1" applyBorder="1" applyAlignment="1">
      <alignment horizontal="center" vertical="top" wrapText="1"/>
    </xf>
    <xf numFmtId="1" fontId="6" fillId="0" borderId="14" xfId="0" applyNumberFormat="1" applyFont="1" applyFill="1" applyBorder="1" applyAlignment="1">
      <alignment horizontal="center"/>
    </xf>
    <xf numFmtId="1" fontId="6" fillId="0" borderId="15" xfId="0" applyNumberFormat="1" applyFont="1" applyBorder="1" applyAlignment="1">
      <alignment horizontal="center"/>
    </xf>
    <xf numFmtId="0" fontId="1" fillId="8" borderId="37" xfId="0" applyFont="1" applyFill="1" applyBorder="1" applyAlignment="1">
      <alignment horizontal="center" vertical="top" wrapText="1"/>
    </xf>
    <xf numFmtId="0" fontId="1" fillId="8" borderId="42" xfId="0" applyFont="1" applyFill="1" applyBorder="1" applyAlignment="1">
      <alignment horizontal="center" vertical="top" wrapText="1"/>
    </xf>
    <xf numFmtId="0" fontId="1" fillId="8" borderId="6"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1" fillId="8" borderId="7" xfId="0" applyFont="1" applyFill="1" applyBorder="1" applyAlignment="1">
      <alignment horizontal="center" vertical="top" wrapText="1"/>
    </xf>
    <xf numFmtId="0" fontId="1" fillId="8" borderId="5" xfId="0" applyFont="1" applyFill="1" applyBorder="1" applyAlignment="1">
      <alignment horizontal="center" vertical="top" wrapText="1"/>
    </xf>
    <xf numFmtId="0" fontId="6"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s://capability.td.org/" TargetMode="External"/><Relationship Id="rId3" Type="http://schemas.openxmlformats.org/officeDocument/2006/relationships/hyperlink" Target="https://capability.td.org/"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s://capability.td.org/"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printerSettings" Target="../printerSettings/printerSettings2.bin"/><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10" Type="http://schemas.openxmlformats.org/officeDocument/2006/relationships/hyperlink" Target="https://capability.td.org/" TargetMode="External"/><Relationship Id="rId19" Type="http://schemas.openxmlformats.org/officeDocument/2006/relationships/hyperlink" Target="mailto:myboss@isdcomp.com"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s://capability.td.org/" TargetMode="External"/><Relationship Id="rId3" Type="http://schemas.openxmlformats.org/officeDocument/2006/relationships/hyperlink" Target="https://capability.td.org/"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s://capability.td.org/"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printerSettings" Target="../printerSettings/printerSettings3.bin"/><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10" Type="http://schemas.openxmlformats.org/officeDocument/2006/relationships/hyperlink" Target="https://capability.td.org/" TargetMode="External"/><Relationship Id="rId19" Type="http://schemas.openxmlformats.org/officeDocument/2006/relationships/hyperlink" Target="https://capability.td.org/"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td.org/certification/aptd/exa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capability.td.org/" TargetMode="External"/><Relationship Id="rId13" Type="http://schemas.openxmlformats.org/officeDocument/2006/relationships/hyperlink" Target="https://capability.td.org/" TargetMode="External"/><Relationship Id="rId18" Type="http://schemas.openxmlformats.org/officeDocument/2006/relationships/hyperlink" Target="http://www.td.org/aptdhandbook" TargetMode="External"/><Relationship Id="rId3" Type="http://schemas.openxmlformats.org/officeDocument/2006/relationships/hyperlink" Target="https://capability.td.org/" TargetMode="External"/><Relationship Id="rId21" Type="http://schemas.openxmlformats.org/officeDocument/2006/relationships/hyperlink" Target="http://www.td.org/capability-model" TargetMode="External"/><Relationship Id="rId7" Type="http://schemas.openxmlformats.org/officeDocument/2006/relationships/hyperlink" Target="https://capability.td.org/" TargetMode="External"/><Relationship Id="rId12" Type="http://schemas.openxmlformats.org/officeDocument/2006/relationships/hyperlink" Target="https://capability.td.org/" TargetMode="External"/><Relationship Id="rId17" Type="http://schemas.openxmlformats.org/officeDocument/2006/relationships/hyperlink" Target="http://www.td.org/aptdstudyguide" TargetMode="External"/><Relationship Id="rId2" Type="http://schemas.openxmlformats.org/officeDocument/2006/relationships/hyperlink" Target="https://capability.td.org/" TargetMode="External"/><Relationship Id="rId16" Type="http://schemas.openxmlformats.org/officeDocument/2006/relationships/hyperlink" Target="https://capability.td.org/" TargetMode="External"/><Relationship Id="rId20" Type="http://schemas.openxmlformats.org/officeDocument/2006/relationships/hyperlink" Target="http://www.td.org/certification/active-candidates" TargetMode="External"/><Relationship Id="rId1" Type="http://schemas.openxmlformats.org/officeDocument/2006/relationships/hyperlink" Target="https://capability.td.org/" TargetMode="External"/><Relationship Id="rId6" Type="http://schemas.openxmlformats.org/officeDocument/2006/relationships/hyperlink" Target="https://capability.td.org/" TargetMode="External"/><Relationship Id="rId11" Type="http://schemas.openxmlformats.org/officeDocument/2006/relationships/hyperlink" Target="https://capability.td.org/" TargetMode="External"/><Relationship Id="rId5" Type="http://schemas.openxmlformats.org/officeDocument/2006/relationships/hyperlink" Target="https://capability.td.org/" TargetMode="External"/><Relationship Id="rId15" Type="http://schemas.openxmlformats.org/officeDocument/2006/relationships/hyperlink" Target="https://capability.td.org/" TargetMode="External"/><Relationship Id="rId10" Type="http://schemas.openxmlformats.org/officeDocument/2006/relationships/hyperlink" Target="https://capability.td.org/" TargetMode="External"/><Relationship Id="rId19" Type="http://schemas.openxmlformats.org/officeDocument/2006/relationships/hyperlink" Target="http://www.td.org/cptdplan" TargetMode="External"/><Relationship Id="rId4" Type="http://schemas.openxmlformats.org/officeDocument/2006/relationships/hyperlink" Target="https://capability.td.org/" TargetMode="External"/><Relationship Id="rId9" Type="http://schemas.openxmlformats.org/officeDocument/2006/relationships/hyperlink" Target="https://capability.td.org/" TargetMode="External"/><Relationship Id="rId14" Type="http://schemas.openxmlformats.org/officeDocument/2006/relationships/hyperlink" Target="https://capability.td.org/" TargetMode="External"/><Relationship Id="rId22" Type="http://schemas.openxmlformats.org/officeDocument/2006/relationships/hyperlink" Target="https://capability.td.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9831-8620-44BE-8D33-0FE10B592444}">
  <dimension ref="A1:C34"/>
  <sheetViews>
    <sheetView topLeftCell="A18" workbookViewId="0">
      <selection activeCell="A32" sqref="A32"/>
    </sheetView>
  </sheetViews>
  <sheetFormatPr defaultRowHeight="14.4" x14ac:dyDescent="0.3"/>
  <cols>
    <col min="1" max="1" width="85.5546875" customWidth="1"/>
    <col min="2" max="2" width="23.44140625" customWidth="1"/>
    <col min="3" max="3" width="22.77734375" customWidth="1"/>
  </cols>
  <sheetData>
    <row r="1" spans="1:3" ht="15" thickBot="1" x14ac:dyDescent="0.35">
      <c r="A1" s="102" t="s">
        <v>0</v>
      </c>
      <c r="B1" s="103"/>
      <c r="C1" s="104"/>
    </row>
    <row r="2" spans="1:3" x14ac:dyDescent="0.3">
      <c r="A2" s="36"/>
      <c r="B2" s="169" t="s">
        <v>180</v>
      </c>
      <c r="C2" s="170"/>
    </row>
    <row r="3" spans="1:3" x14ac:dyDescent="0.3">
      <c r="A3" s="37" t="s">
        <v>178</v>
      </c>
      <c r="B3" s="171"/>
      <c r="C3" s="172"/>
    </row>
    <row r="4" spans="1:3" ht="15" thickBot="1" x14ac:dyDescent="0.35">
      <c r="A4" s="168" t="s">
        <v>179</v>
      </c>
      <c r="B4" s="171"/>
      <c r="C4" s="172"/>
    </row>
    <row r="5" spans="1:3" ht="15" thickBot="1" x14ac:dyDescent="0.35">
      <c r="A5" s="178" t="s">
        <v>163</v>
      </c>
      <c r="B5" s="171"/>
      <c r="C5" s="172"/>
    </row>
    <row r="6" spans="1:3" ht="15" thickBot="1" x14ac:dyDescent="0.35">
      <c r="A6" s="175" t="str">
        <f>IF(OR(A5="Instructional Designer", A5="Trainer/Facilitator",A5= "eLearning Professional", A5="Learning Technologist"), "If you qualify for the APTD, it appears to be a good choice based on your career plans", "If you qualify for the CPTD, you may want to consider it based on your career plans")</f>
        <v>If you qualify for the CPTD, you may want to consider it based on your career plans</v>
      </c>
      <c r="B6" s="173"/>
      <c r="C6" s="174"/>
    </row>
    <row r="7" spans="1:3" ht="15" thickBot="1" x14ac:dyDescent="0.35">
      <c r="A7" s="38"/>
      <c r="C7" s="39"/>
    </row>
    <row r="8" spans="1:3" s="1" customFormat="1" ht="15" thickBot="1" x14ac:dyDescent="0.35">
      <c r="A8" s="37" t="s">
        <v>1</v>
      </c>
      <c r="B8" s="1" t="s">
        <v>2</v>
      </c>
      <c r="C8" s="179" t="s">
        <v>181</v>
      </c>
    </row>
    <row r="9" spans="1:3" s="1" customFormat="1" x14ac:dyDescent="0.3">
      <c r="A9" s="183" t="str">
        <f>IF(C8="Less than 3 years","You are not eligible for the APTD at this time, consider ATD certificate programs to build your skills","You appear to have enough work experience to pursue the APTD credential")</f>
        <v>You appear to have enough work experience to pursue the APTD credential</v>
      </c>
      <c r="C9" s="40"/>
    </row>
    <row r="10" spans="1:3" s="7" customFormat="1" x14ac:dyDescent="0.3">
      <c r="A10" s="182" t="str">
        <f>IF(C8="5 or more years","You also appear to have enough work experience to qualify for the CPTD if you have 60 professional development hours"," ")</f>
        <v>You also appear to have enough work experience to qualify for the CPTD if you have 60 professional development hours</v>
      </c>
      <c r="C10" s="42"/>
    </row>
    <row r="11" spans="1:3" s="7" customFormat="1" x14ac:dyDescent="0.3">
      <c r="A11" s="41"/>
      <c r="B11" s="43"/>
      <c r="C11" s="42"/>
    </row>
    <row r="12" spans="1:3" x14ac:dyDescent="0.3">
      <c r="A12" s="176" t="s">
        <v>3</v>
      </c>
      <c r="C12" s="39"/>
    </row>
    <row r="13" spans="1:3" x14ac:dyDescent="0.3">
      <c r="A13" s="177" t="s">
        <v>4</v>
      </c>
      <c r="B13" s="52">
        <f>'Work Experience'!D32</f>
        <v>84</v>
      </c>
      <c r="C13" s="39"/>
    </row>
    <row r="14" spans="1:3" ht="15" thickBot="1" x14ac:dyDescent="0.35">
      <c r="A14" s="44"/>
      <c r="C14" s="39"/>
    </row>
    <row r="15" spans="1:3" ht="15" thickBot="1" x14ac:dyDescent="0.35">
      <c r="A15" s="37" t="s">
        <v>5</v>
      </c>
      <c r="B15" s="35" t="s">
        <v>6</v>
      </c>
      <c r="C15" s="180" t="s">
        <v>182</v>
      </c>
    </row>
    <row r="16" spans="1:3" x14ac:dyDescent="0.3">
      <c r="A16" s="182" t="str">
        <f>IF(C15="0-27 hours", "You do not have enough professional development to apply for the APTD at this time", "You appear to have enough professional development for the APTD, please document it on the Professional Development tab")</f>
        <v>You appear to have enough professional development for the APTD, please document it on the Professional Development tab</v>
      </c>
      <c r="C16" s="39"/>
    </row>
    <row r="17" spans="1:3" x14ac:dyDescent="0.3">
      <c r="A17" s="182" t="str">
        <f>IF(C15="Completed ATD Master Program in the last 3 years", "Choose the APTD with Master Series Pathway if you apply for the APTD", " ")</f>
        <v>Choose the APTD with Master Series Pathway if you apply for the APTD</v>
      </c>
      <c r="C17" s="39"/>
    </row>
    <row r="18" spans="1:3" x14ac:dyDescent="0.3">
      <c r="A18" s="182" t="str">
        <f>IF(OR(C15="60 or more hours", C15= "Completed ATD Master Program in the last 3 years"),"You also appear to have enough professional development to apply for the CPTD, if you have enough work experience", " ")</f>
        <v>You also appear to have enough professional development to apply for the CPTD, if you have enough work experience</v>
      </c>
      <c r="C18" s="39"/>
    </row>
    <row r="19" spans="1:3" x14ac:dyDescent="0.3">
      <c r="A19" s="41"/>
      <c r="C19" s="39"/>
    </row>
    <row r="20" spans="1:3" x14ac:dyDescent="0.3">
      <c r="A20" s="181" t="s">
        <v>7</v>
      </c>
      <c r="B20" s="52">
        <f>'Professional Development'!F36</f>
        <v>21</v>
      </c>
      <c r="C20" s="39"/>
    </row>
    <row r="21" spans="1:3" x14ac:dyDescent="0.3">
      <c r="A21" s="46"/>
      <c r="C21" s="39"/>
    </row>
    <row r="22" spans="1:3" x14ac:dyDescent="0.3">
      <c r="A22" s="37" t="s">
        <v>8</v>
      </c>
      <c r="B22" s="6"/>
      <c r="C22" s="39"/>
    </row>
    <row r="23" spans="1:3" x14ac:dyDescent="0.3">
      <c r="A23" s="37" t="s">
        <v>185</v>
      </c>
      <c r="B23" s="6"/>
      <c r="C23" s="39"/>
    </row>
    <row r="24" spans="1:3" x14ac:dyDescent="0.3">
      <c r="A24" s="37"/>
      <c r="B24" s="6"/>
      <c r="C24" s="39"/>
    </row>
    <row r="25" spans="1:3" x14ac:dyDescent="0.3">
      <c r="A25" s="184" t="s">
        <v>183</v>
      </c>
      <c r="B25" s="51">
        <f ca="1">Timing!B4</f>
        <v>44721</v>
      </c>
      <c r="C25" s="39"/>
    </row>
    <row r="26" spans="1:3" x14ac:dyDescent="0.3">
      <c r="A26" s="35" t="s">
        <v>184</v>
      </c>
      <c r="B26" s="185">
        <f>Timing!B9</f>
        <v>44743</v>
      </c>
      <c r="C26" s="39"/>
    </row>
    <row r="27" spans="1:3" x14ac:dyDescent="0.3">
      <c r="A27" s="47"/>
      <c r="C27" s="39"/>
    </row>
    <row r="28" spans="1:3" x14ac:dyDescent="0.3">
      <c r="A28" s="37" t="s">
        <v>9</v>
      </c>
      <c r="C28" s="39"/>
    </row>
    <row r="29" spans="1:3" x14ac:dyDescent="0.3">
      <c r="A29" s="186" t="s">
        <v>186</v>
      </c>
      <c r="C29" s="39"/>
    </row>
    <row r="30" spans="1:3" x14ac:dyDescent="0.3">
      <c r="A30" s="186" t="s">
        <v>187</v>
      </c>
      <c r="C30" s="39"/>
    </row>
    <row r="31" spans="1:3" x14ac:dyDescent="0.3">
      <c r="A31" s="36"/>
      <c r="C31" s="39"/>
    </row>
    <row r="32" spans="1:3" x14ac:dyDescent="0.3">
      <c r="A32" s="187" t="str">
        <f>IF(B13&gt;=36, "You appear to have enough work experience to apply for the APTD", "You have not documented enough work experience to apply for the APTD at this time")</f>
        <v>You appear to have enough work experience to apply for the APTD</v>
      </c>
      <c r="C32" s="39"/>
    </row>
    <row r="33" spans="1:3" x14ac:dyDescent="0.3">
      <c r="A33" s="187" t="str">
        <f>IF(B20&gt;=28, "You have documented enough professional development to apply for the APTD", "Unless you completed an ATD Master Program in the last 3 years, you need additional professional development before you can apply for the APTD")</f>
        <v>Unless you completed an ATD Master Program in the last 3 years, you need additional professional development before you can apply for the APTD</v>
      </c>
      <c r="C33" s="39"/>
    </row>
    <row r="34" spans="1:3" ht="15" thickBot="1" x14ac:dyDescent="0.35">
      <c r="A34" s="48"/>
      <c r="B34" s="49"/>
      <c r="C34" s="50"/>
    </row>
  </sheetData>
  <sheetProtection insertRows="0" insertHyperlinks="0"/>
  <mergeCells count="2">
    <mergeCell ref="A1:C1"/>
    <mergeCell ref="B2:C6"/>
  </mergeCells>
  <dataValidations count="3">
    <dataValidation type="list" allowBlank="1" showInputMessage="1" showErrorMessage="1" sqref="C8" xr:uid="{D6268EF5-A51B-439F-B37B-DB9AF91E7A5A}">
      <formula1>"Less than 3 years, 3-4 years, 5 or more years"</formula1>
    </dataValidation>
    <dataValidation type="list" allowBlank="1" showInputMessage="1" showErrorMessage="1" sqref="D15" xr:uid="{59CD0A5F-57D0-4510-B0B9-2643EA05FE68}">
      <formula1>"Less than 28 hours, 28-59 hours, 60 or more, Unsure"</formula1>
    </dataValidation>
    <dataValidation type="list" allowBlank="1" showInputMessage="1" showErrorMessage="1" sqref="C15" xr:uid="{980EE0BD-18DD-4432-ABED-E5080FF74F86}">
      <formula1>"0-27 hours, 28-59 hours, 60 or more hours, Completed ATD Master Program in the last 3 years"</formula1>
    </dataValidation>
  </dataValidations>
  <printOptions gridLines="1"/>
  <pageMargins left="0.25" right="0.25" top="0.75" bottom="0.75" header="0.3" footer="0.3"/>
  <pageSetup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E19525-EE31-4C60-B918-A7A74DB9A0EF}">
          <x14:formula1>
            <xm:f>Resources!$E$15:$E$22</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2BAD-0706-46C3-9535-8B86D6E5456A}">
  <dimension ref="A1:I37"/>
  <sheetViews>
    <sheetView topLeftCell="A18" workbookViewId="0">
      <selection activeCell="D32" sqref="D32"/>
    </sheetView>
  </sheetViews>
  <sheetFormatPr defaultRowHeight="14.4" x14ac:dyDescent="0.3"/>
  <cols>
    <col min="1" max="1" width="30.109375" customWidth="1"/>
    <col min="2" max="2" width="20.33203125" customWidth="1"/>
    <col min="3" max="3" width="22.33203125" customWidth="1"/>
    <col min="4" max="4" width="14.77734375" customWidth="1"/>
    <col min="5" max="5" width="19.33203125" customWidth="1"/>
    <col min="6" max="6" width="22.5546875" customWidth="1"/>
    <col min="7" max="7" width="28" customWidth="1"/>
    <col min="8" max="8" width="30.6640625" customWidth="1"/>
    <col min="9" max="9" width="14.6640625" customWidth="1"/>
  </cols>
  <sheetData>
    <row r="1" spans="1:9" x14ac:dyDescent="0.3">
      <c r="A1" s="105" t="s">
        <v>10</v>
      </c>
      <c r="B1" s="106"/>
      <c r="C1" s="106"/>
      <c r="D1" s="106"/>
      <c r="E1" s="106"/>
      <c r="F1" s="107"/>
    </row>
    <row r="2" spans="1:9" x14ac:dyDescent="0.3">
      <c r="A2" s="36"/>
      <c r="F2" s="39"/>
    </row>
    <row r="3" spans="1:9" x14ac:dyDescent="0.3">
      <c r="A3" s="54" t="s">
        <v>11</v>
      </c>
      <c r="F3" s="39"/>
    </row>
    <row r="4" spans="1:9" x14ac:dyDescent="0.3">
      <c r="A4" s="37" t="s">
        <v>12</v>
      </c>
      <c r="F4" s="39"/>
    </row>
    <row r="5" spans="1:9" x14ac:dyDescent="0.3">
      <c r="A5" s="55" t="s">
        <v>13</v>
      </c>
      <c r="F5" s="39"/>
    </row>
    <row r="6" spans="1:9" x14ac:dyDescent="0.3">
      <c r="A6" s="55" t="s">
        <v>14</v>
      </c>
      <c r="B6" s="2"/>
      <c r="F6" s="39"/>
      <c r="I6" s="1"/>
    </row>
    <row r="7" spans="1:9" x14ac:dyDescent="0.3">
      <c r="A7" s="55" t="s">
        <v>15</v>
      </c>
      <c r="B7" s="2"/>
      <c r="F7" s="39"/>
    </row>
    <row r="8" spans="1:9" x14ac:dyDescent="0.3">
      <c r="A8" s="55" t="s">
        <v>16</v>
      </c>
      <c r="B8" s="2"/>
      <c r="F8" s="39"/>
    </row>
    <row r="9" spans="1:9" x14ac:dyDescent="0.3">
      <c r="A9" s="55"/>
      <c r="B9" s="2"/>
      <c r="F9" s="39"/>
    </row>
    <row r="10" spans="1:9" x14ac:dyDescent="0.3">
      <c r="A10" s="56" t="s">
        <v>17</v>
      </c>
      <c r="B10" s="57" t="s">
        <v>18</v>
      </c>
      <c r="E10" s="108" t="s">
        <v>177</v>
      </c>
      <c r="F10" s="109"/>
    </row>
    <row r="11" spans="1:9" x14ac:dyDescent="0.3">
      <c r="A11" s="53" t="s">
        <v>19</v>
      </c>
      <c r="B11" s="58" t="s">
        <v>20</v>
      </c>
      <c r="E11" s="110"/>
      <c r="F11" s="111"/>
    </row>
    <row r="12" spans="1:9" x14ac:dyDescent="0.3">
      <c r="A12" s="53" t="s">
        <v>21</v>
      </c>
      <c r="B12" s="58" t="s">
        <v>22</v>
      </c>
      <c r="E12" s="110"/>
      <c r="F12" s="111"/>
    </row>
    <row r="13" spans="1:9" x14ac:dyDescent="0.3">
      <c r="A13" s="53" t="s">
        <v>23</v>
      </c>
      <c r="B13" s="58" t="s">
        <v>24</v>
      </c>
      <c r="E13" s="110"/>
      <c r="F13" s="111"/>
    </row>
    <row r="14" spans="1:9" x14ac:dyDescent="0.3">
      <c r="A14" s="53" t="s">
        <v>25</v>
      </c>
      <c r="B14" s="58" t="s">
        <v>26</v>
      </c>
      <c r="E14" s="110"/>
      <c r="F14" s="111"/>
    </row>
    <row r="15" spans="1:9" x14ac:dyDescent="0.3">
      <c r="A15" s="53" t="s">
        <v>27</v>
      </c>
      <c r="B15" s="58" t="s">
        <v>28</v>
      </c>
      <c r="E15" s="110"/>
      <c r="F15" s="111"/>
    </row>
    <row r="16" spans="1:9" x14ac:dyDescent="0.3">
      <c r="A16" s="53" t="s">
        <v>29</v>
      </c>
      <c r="B16" s="58" t="s">
        <v>30</v>
      </c>
      <c r="E16" s="112"/>
      <c r="F16" s="113"/>
    </row>
    <row r="17" spans="1:6" x14ac:dyDescent="0.3">
      <c r="A17" s="53" t="s">
        <v>31</v>
      </c>
      <c r="B17" s="58" t="s">
        <v>32</v>
      </c>
      <c r="F17" s="39"/>
    </row>
    <row r="18" spans="1:6" x14ac:dyDescent="0.3">
      <c r="A18" s="53" t="s">
        <v>33</v>
      </c>
      <c r="B18" s="58" t="s">
        <v>34</v>
      </c>
      <c r="F18" s="39"/>
    </row>
    <row r="19" spans="1:6" ht="15" thickBot="1" x14ac:dyDescent="0.35">
      <c r="A19" s="55"/>
      <c r="B19" s="2"/>
      <c r="F19" s="39"/>
    </row>
    <row r="20" spans="1:6" ht="15" thickBot="1" x14ac:dyDescent="0.35">
      <c r="A20" s="114" t="s">
        <v>35</v>
      </c>
      <c r="B20" s="115"/>
      <c r="C20" s="115"/>
      <c r="D20" s="115"/>
      <c r="E20" s="115"/>
      <c r="F20" s="116"/>
    </row>
    <row r="21" spans="1:6" x14ac:dyDescent="0.3">
      <c r="A21" s="164" t="s">
        <v>36</v>
      </c>
      <c r="B21" s="165" t="s">
        <v>37</v>
      </c>
      <c r="C21" s="165" t="s">
        <v>38</v>
      </c>
      <c r="D21" s="166" t="s">
        <v>39</v>
      </c>
      <c r="E21" s="165" t="s">
        <v>40</v>
      </c>
      <c r="F21" s="167" t="s">
        <v>41</v>
      </c>
    </row>
    <row r="22" spans="1:6" x14ac:dyDescent="0.3">
      <c r="A22" s="159" t="s">
        <v>175</v>
      </c>
      <c r="B22" s="148" t="s">
        <v>42</v>
      </c>
      <c r="C22" s="148" t="s">
        <v>165</v>
      </c>
      <c r="D22" s="148">
        <v>7</v>
      </c>
      <c r="E22" s="148" t="s">
        <v>21</v>
      </c>
      <c r="F22" s="160" t="s">
        <v>176</v>
      </c>
    </row>
    <row r="23" spans="1:6" x14ac:dyDescent="0.3">
      <c r="A23" s="154"/>
      <c r="B23" s="152"/>
      <c r="C23" s="152"/>
      <c r="D23" s="152"/>
      <c r="E23" s="152"/>
      <c r="F23" s="153"/>
    </row>
    <row r="24" spans="1:6" x14ac:dyDescent="0.3">
      <c r="A24" s="154"/>
      <c r="B24" s="152"/>
      <c r="C24" s="152"/>
      <c r="D24" s="152"/>
      <c r="E24" s="152"/>
      <c r="F24" s="153"/>
    </row>
    <row r="25" spans="1:6" x14ac:dyDescent="0.3">
      <c r="A25" s="154"/>
      <c r="B25" s="152"/>
      <c r="C25" s="152"/>
      <c r="D25" s="152"/>
      <c r="E25" s="152"/>
      <c r="F25" s="153"/>
    </row>
    <row r="26" spans="1:6" x14ac:dyDescent="0.3">
      <c r="A26" s="154"/>
      <c r="B26" s="152"/>
      <c r="C26" s="152"/>
      <c r="D26" s="152"/>
      <c r="E26" s="152"/>
      <c r="F26" s="153"/>
    </row>
    <row r="27" spans="1:6" x14ac:dyDescent="0.3">
      <c r="A27" s="154"/>
      <c r="B27" s="152"/>
      <c r="C27" s="152"/>
      <c r="D27" s="152"/>
      <c r="E27" s="152"/>
      <c r="F27" s="153"/>
    </row>
    <row r="28" spans="1:6" x14ac:dyDescent="0.3">
      <c r="A28" s="154"/>
      <c r="B28" s="152"/>
      <c r="C28" s="152"/>
      <c r="D28" s="152"/>
      <c r="E28" s="152"/>
      <c r="F28" s="153"/>
    </row>
    <row r="29" spans="1:6" ht="15" thickBot="1" x14ac:dyDescent="0.35">
      <c r="A29" s="161"/>
      <c r="B29" s="157"/>
      <c r="C29" s="157"/>
      <c r="D29" s="157"/>
      <c r="E29" s="157"/>
      <c r="F29" s="162"/>
    </row>
    <row r="30" spans="1:6" x14ac:dyDescent="0.3">
      <c r="A30" s="59" t="s">
        <v>43</v>
      </c>
      <c r="B30" s="2"/>
      <c r="F30" s="39"/>
    </row>
    <row r="31" spans="1:6" x14ac:dyDescent="0.3">
      <c r="A31" s="37"/>
      <c r="B31" s="2"/>
      <c r="D31" s="45"/>
      <c r="F31" s="39"/>
    </row>
    <row r="32" spans="1:6" ht="15" thickBot="1" x14ac:dyDescent="0.35">
      <c r="A32" s="60" t="s">
        <v>44</v>
      </c>
      <c r="B32" s="61"/>
      <c r="C32" s="49"/>
      <c r="D32" s="62">
        <f>SUM(D22:D29)*12</f>
        <v>84</v>
      </c>
      <c r="E32" s="49"/>
      <c r="F32" s="50"/>
    </row>
    <row r="37" spans="1:1" x14ac:dyDescent="0.3">
      <c r="A37" s="2"/>
    </row>
  </sheetData>
  <mergeCells count="3">
    <mergeCell ref="A1:F1"/>
    <mergeCell ref="E10:F16"/>
    <mergeCell ref="A20:F20"/>
  </mergeCells>
  <hyperlinks>
    <hyperlink ref="A14" r:id="rId1" location="/professional/technology-application" xr:uid="{588B72C2-A9D1-417B-85DE-959CFD893D9F}"/>
    <hyperlink ref="A11" r:id="rId2" location="/professional/learning-sciences" xr:uid="{853F626C-9470-4E4F-95C7-980C01C5FC93}"/>
    <hyperlink ref="A15" r:id="rId3" location="/professional/knowledge-management" xr:uid="{18E028EC-45A8-446C-B25C-DBA1E12D78C3}"/>
    <hyperlink ref="A12" r:id="rId4" location="/professional/instructional-design" xr:uid="{7E61C59B-DC66-48AD-9AA1-38281AA0C059}"/>
    <hyperlink ref="A13" r:id="rId5" location="/professional/training-delivery-and-facilitation" xr:uid="{E07A55BD-96D5-489E-B63B-412856F908F9}"/>
    <hyperlink ref="A16" r:id="rId6" location="/professional/career-and-leadership-development" xr:uid="{BEDD4849-5F34-46A8-A3C1-26F1425C2022}"/>
    <hyperlink ref="A17" r:id="rId7" location="/professional/coaching" xr:uid="{C50F10B2-1086-4BC9-A86D-347E92E5A9B8}"/>
    <hyperlink ref="A18" r:id="rId8" location="/professional/evaluating-impact" xr:uid="{1D7B8E3A-46E1-45CB-96F1-5824861B9105}"/>
    <hyperlink ref="B11" r:id="rId9" location="/organizational/business-insight" xr:uid="{58966FB7-84CC-4961-A55E-E70EC1DA4952}"/>
    <hyperlink ref="B12" r:id="rId10" location="/organizational/consulting-and-business-partnering" xr:uid="{BE9E7B3F-A73A-4EE5-8183-0F36320229F8}"/>
    <hyperlink ref="B13" r:id="rId11" location="/organizational/organization-development-and-culture" xr:uid="{088C2B27-7583-49F4-AA61-A63F1E709EA4}"/>
    <hyperlink ref="B14" r:id="rId12" location="/organizational/talent-strategy-and-management" xr:uid="{FC997760-7290-4640-AD79-DC534348BDFF}"/>
    <hyperlink ref="B15" r:id="rId13" location="/organizational/performance-improvement" xr:uid="{8354F43E-9F76-4B94-A874-811E53E141CC}"/>
    <hyperlink ref="B16" r:id="rId14" location="/organizational/change-management" xr:uid="{1898ECCE-7567-4081-9757-AC1E0759CBB7}"/>
    <hyperlink ref="B17" r:id="rId15" location="/organizational/data-and-analytics" xr:uid="{970A57BD-1EB8-4800-96E0-AA0CE589C627}"/>
    <hyperlink ref="B18" r:id="rId16" location="/organizational/future-readiness" xr:uid="{36093400-E374-4B88-9E80-0D51DBAF486F}"/>
    <hyperlink ref="A10" r:id="rId17" location="/professional" xr:uid="{04C1DDAB-43C0-448B-8C2D-7411CBE2DE9F}"/>
    <hyperlink ref="B10" r:id="rId18" location="/organizational" xr:uid="{CB9B8A2F-523E-4660-A3FA-DE86B1110BD7}"/>
    <hyperlink ref="F22" r:id="rId19" xr:uid="{60E51672-985C-4717-86B1-01944F368D62}"/>
  </hyperlinks>
  <printOptions gridLines="1"/>
  <pageMargins left="0.25" right="0.25" top="0.75" bottom="0.75" header="0.3" footer="0.3"/>
  <pageSetup orientation="landscape" r:id="rId20"/>
  <extLst>
    <ext xmlns:x14="http://schemas.microsoft.com/office/spreadsheetml/2009/9/main" uri="{CCE6A557-97BC-4b89-ADB6-D9C93CAAB3DF}">
      <x14:dataValidations xmlns:xm="http://schemas.microsoft.com/office/excel/2006/main" count="1">
        <x14:dataValidation type="list" allowBlank="1" showInputMessage="1" showErrorMessage="1" xr:uid="{E087D07E-B350-418D-AEE4-66CB6DB975E1}">
          <x14:formula1>
            <xm:f>Resources!$A$15:$A$30</xm:f>
          </x14:formula1>
          <xm:sqref>E22:E29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876A-F424-47CA-84C6-A81226D42038}">
  <dimension ref="A1:H36"/>
  <sheetViews>
    <sheetView topLeftCell="A17" workbookViewId="0">
      <selection activeCell="F26" sqref="F26"/>
    </sheetView>
  </sheetViews>
  <sheetFormatPr defaultRowHeight="14.4" x14ac:dyDescent="0.3"/>
  <cols>
    <col min="1" max="1" width="28.6640625" customWidth="1"/>
    <col min="2" max="2" width="14.88671875" customWidth="1"/>
    <col min="3" max="3" width="19" customWidth="1"/>
    <col min="4" max="4" width="10.6640625" customWidth="1"/>
    <col min="5" max="5" width="10.33203125" customWidth="1"/>
    <col min="6" max="6" width="9.88671875" customWidth="1"/>
    <col min="7" max="7" width="23.33203125" customWidth="1"/>
  </cols>
  <sheetData>
    <row r="1" spans="1:7" ht="15" thickBot="1" x14ac:dyDescent="0.35">
      <c r="A1" s="114" t="s">
        <v>45</v>
      </c>
      <c r="B1" s="115"/>
      <c r="C1" s="115"/>
      <c r="D1" s="115"/>
      <c r="E1" s="115"/>
      <c r="F1" s="115"/>
      <c r="G1" s="116"/>
    </row>
    <row r="2" spans="1:7" x14ac:dyDescent="0.3">
      <c r="A2" s="64"/>
      <c r="B2" s="63"/>
      <c r="C2" s="63"/>
      <c r="D2" s="63"/>
      <c r="E2" s="63"/>
      <c r="F2" s="63"/>
      <c r="G2" s="65"/>
    </row>
    <row r="3" spans="1:7" x14ac:dyDescent="0.3">
      <c r="A3" s="37" t="s">
        <v>46</v>
      </c>
      <c r="G3" s="39"/>
    </row>
    <row r="4" spans="1:7" x14ac:dyDescent="0.3">
      <c r="A4" s="66" t="s">
        <v>47</v>
      </c>
      <c r="G4" s="39"/>
    </row>
    <row r="5" spans="1:7" x14ac:dyDescent="0.3">
      <c r="A5" s="66" t="s">
        <v>48</v>
      </c>
      <c r="G5" s="39"/>
    </row>
    <row r="6" spans="1:7" x14ac:dyDescent="0.3">
      <c r="A6" s="67" t="s">
        <v>49</v>
      </c>
      <c r="G6" s="39"/>
    </row>
    <row r="7" spans="1:7" x14ac:dyDescent="0.3">
      <c r="A7" s="66" t="s">
        <v>50</v>
      </c>
      <c r="G7" s="39"/>
    </row>
    <row r="8" spans="1:7" x14ac:dyDescent="0.3">
      <c r="A8" s="66" t="s">
        <v>51</v>
      </c>
      <c r="G8" s="39"/>
    </row>
    <row r="9" spans="1:7" x14ac:dyDescent="0.3">
      <c r="A9" s="66" t="s">
        <v>52</v>
      </c>
      <c r="G9" s="39"/>
    </row>
    <row r="10" spans="1:7" x14ac:dyDescent="0.3">
      <c r="A10" s="66" t="s">
        <v>53</v>
      </c>
      <c r="G10" s="39"/>
    </row>
    <row r="11" spans="1:7" x14ac:dyDescent="0.3">
      <c r="A11" s="66" t="s">
        <v>54</v>
      </c>
      <c r="G11" s="39"/>
    </row>
    <row r="12" spans="1:7" x14ac:dyDescent="0.3">
      <c r="A12" s="55"/>
      <c r="C12" s="1"/>
      <c r="G12" s="39"/>
    </row>
    <row r="13" spans="1:7" x14ac:dyDescent="0.3">
      <c r="A13" s="56" t="s">
        <v>55</v>
      </c>
      <c r="B13" s="68" t="s">
        <v>56</v>
      </c>
      <c r="F13" s="146" t="s">
        <v>174</v>
      </c>
      <c r="G13" s="109"/>
    </row>
    <row r="14" spans="1:7" x14ac:dyDescent="0.3">
      <c r="A14" s="53" t="s">
        <v>19</v>
      </c>
      <c r="B14" s="69" t="s">
        <v>20</v>
      </c>
      <c r="F14" s="110"/>
      <c r="G14" s="111"/>
    </row>
    <row r="15" spans="1:7" x14ac:dyDescent="0.3">
      <c r="A15" s="53" t="s">
        <v>21</v>
      </c>
      <c r="B15" s="69" t="s">
        <v>22</v>
      </c>
      <c r="F15" s="110"/>
      <c r="G15" s="111"/>
    </row>
    <row r="16" spans="1:7" x14ac:dyDescent="0.3">
      <c r="A16" s="53" t="s">
        <v>23</v>
      </c>
      <c r="B16" s="69" t="s">
        <v>24</v>
      </c>
      <c r="F16" s="110"/>
      <c r="G16" s="111"/>
    </row>
    <row r="17" spans="1:8" x14ac:dyDescent="0.3">
      <c r="A17" s="53" t="s">
        <v>25</v>
      </c>
      <c r="B17" s="69" t="s">
        <v>26</v>
      </c>
      <c r="F17" s="110"/>
      <c r="G17" s="111"/>
    </row>
    <row r="18" spans="1:8" x14ac:dyDescent="0.3">
      <c r="A18" s="53" t="s">
        <v>27</v>
      </c>
      <c r="B18" s="69" t="s">
        <v>28</v>
      </c>
      <c r="F18" s="110"/>
      <c r="G18" s="111"/>
    </row>
    <row r="19" spans="1:8" x14ac:dyDescent="0.3">
      <c r="A19" s="53" t="s">
        <v>29</v>
      </c>
      <c r="B19" s="69" t="s">
        <v>30</v>
      </c>
      <c r="F19" s="112"/>
      <c r="G19" s="113"/>
    </row>
    <row r="20" spans="1:8" x14ac:dyDescent="0.3">
      <c r="A20" s="53" t="s">
        <v>31</v>
      </c>
      <c r="B20" s="69" t="s">
        <v>32</v>
      </c>
      <c r="G20" s="39"/>
    </row>
    <row r="21" spans="1:8" x14ac:dyDescent="0.3">
      <c r="A21" s="53" t="s">
        <v>33</v>
      </c>
      <c r="B21" s="69" t="s">
        <v>34</v>
      </c>
      <c r="G21" s="39"/>
    </row>
    <row r="22" spans="1:8" s="1" customFormat="1" ht="15" thickBot="1" x14ac:dyDescent="0.35">
      <c r="A22" s="36"/>
      <c r="B22"/>
      <c r="C22"/>
      <c r="D22" s="70"/>
      <c r="E22"/>
      <c r="F22"/>
      <c r="G22" s="39"/>
      <c r="H22"/>
    </row>
    <row r="23" spans="1:8" ht="15" thickBot="1" x14ac:dyDescent="0.35">
      <c r="A23" s="114" t="s">
        <v>57</v>
      </c>
      <c r="B23" s="115"/>
      <c r="C23" s="115"/>
      <c r="D23" s="115"/>
      <c r="E23" s="115"/>
      <c r="F23" s="115"/>
      <c r="G23" s="116"/>
      <c r="H23" s="1"/>
    </row>
    <row r="24" spans="1:8" ht="15" thickBot="1" x14ac:dyDescent="0.35">
      <c r="A24" s="71" t="s">
        <v>58</v>
      </c>
      <c r="B24" s="72" t="s">
        <v>59</v>
      </c>
      <c r="C24" s="72" t="s">
        <v>60</v>
      </c>
      <c r="D24" s="72" t="s">
        <v>61</v>
      </c>
      <c r="E24" s="72" t="s">
        <v>62</v>
      </c>
      <c r="F24" s="72" t="s">
        <v>63</v>
      </c>
      <c r="G24" s="73" t="s">
        <v>64</v>
      </c>
    </row>
    <row r="25" spans="1:8" x14ac:dyDescent="0.3">
      <c r="A25" s="147" t="s">
        <v>172</v>
      </c>
      <c r="B25" s="148" t="s">
        <v>173</v>
      </c>
      <c r="C25" s="163" t="s">
        <v>21</v>
      </c>
      <c r="D25" s="149">
        <v>43987</v>
      </c>
      <c r="E25" s="149">
        <v>43991</v>
      </c>
      <c r="F25" s="148">
        <v>21</v>
      </c>
      <c r="G25" s="150" t="s">
        <v>65</v>
      </c>
    </row>
    <row r="26" spans="1:8" x14ac:dyDescent="0.3">
      <c r="A26" s="151"/>
      <c r="B26" s="152"/>
      <c r="C26" s="156"/>
      <c r="D26" s="152"/>
      <c r="E26" s="152"/>
      <c r="F26" s="152"/>
      <c r="G26" s="153"/>
    </row>
    <row r="27" spans="1:8" x14ac:dyDescent="0.3">
      <c r="A27" s="151"/>
      <c r="B27" s="152"/>
      <c r="C27" s="156"/>
      <c r="D27" s="152"/>
      <c r="E27" s="152"/>
      <c r="F27" s="152"/>
      <c r="G27" s="153"/>
    </row>
    <row r="28" spans="1:8" x14ac:dyDescent="0.3">
      <c r="A28" s="151"/>
      <c r="B28" s="152"/>
      <c r="C28" s="152"/>
      <c r="D28" s="152"/>
      <c r="E28" s="152"/>
      <c r="F28" s="152"/>
      <c r="G28" s="153"/>
    </row>
    <row r="29" spans="1:8" x14ac:dyDescent="0.3">
      <c r="A29" s="151"/>
      <c r="B29" s="152"/>
      <c r="C29" s="152"/>
      <c r="D29" s="152"/>
      <c r="E29" s="152"/>
      <c r="F29" s="152"/>
      <c r="G29" s="153"/>
    </row>
    <row r="30" spans="1:8" x14ac:dyDescent="0.3">
      <c r="A30" s="151"/>
      <c r="B30" s="152"/>
      <c r="C30" s="152"/>
      <c r="D30" s="152"/>
      <c r="E30" s="152"/>
      <c r="F30" s="152"/>
      <c r="G30" s="153"/>
    </row>
    <row r="31" spans="1:8" x14ac:dyDescent="0.3">
      <c r="A31" s="151"/>
      <c r="B31" s="152"/>
      <c r="C31" s="152"/>
      <c r="D31" s="152"/>
      <c r="E31" s="152"/>
      <c r="F31" s="152"/>
      <c r="G31" s="153"/>
    </row>
    <row r="32" spans="1:8" x14ac:dyDescent="0.3">
      <c r="A32" s="154"/>
      <c r="B32" s="152"/>
      <c r="C32" s="152"/>
      <c r="D32" s="152"/>
      <c r="E32" s="152"/>
      <c r="F32" s="152"/>
      <c r="G32" s="153"/>
    </row>
    <row r="33" spans="1:7" x14ac:dyDescent="0.3">
      <c r="A33" s="151"/>
      <c r="B33" s="152"/>
      <c r="C33" s="148"/>
      <c r="D33" s="152"/>
      <c r="E33" s="152"/>
      <c r="F33" s="152"/>
      <c r="G33" s="153"/>
    </row>
    <row r="34" spans="1:7" ht="15" thickBot="1" x14ac:dyDescent="0.35">
      <c r="A34" s="155"/>
      <c r="B34" s="156"/>
      <c r="C34" s="157"/>
      <c r="D34" s="156"/>
      <c r="E34" s="156"/>
      <c r="F34" s="156"/>
      <c r="G34" s="158"/>
    </row>
    <row r="35" spans="1:7" ht="15" thickBot="1" x14ac:dyDescent="0.35">
      <c r="A35" s="74" t="s">
        <v>43</v>
      </c>
      <c r="B35" s="75"/>
      <c r="C35" s="49"/>
      <c r="D35" s="75"/>
      <c r="E35" s="75"/>
      <c r="F35" s="75"/>
      <c r="G35" s="76"/>
    </row>
    <row r="36" spans="1:7" ht="15" thickBot="1" x14ac:dyDescent="0.35">
      <c r="A36" s="60" t="s">
        <v>66</v>
      </c>
      <c r="B36" s="49"/>
      <c r="C36" s="49"/>
      <c r="D36" s="49"/>
      <c r="E36" s="49"/>
      <c r="F36" s="62">
        <f>SUM(F25:F35)</f>
        <v>21</v>
      </c>
      <c r="G36" s="50"/>
    </row>
  </sheetData>
  <mergeCells count="3">
    <mergeCell ref="A1:G1"/>
    <mergeCell ref="F13:G19"/>
    <mergeCell ref="A23:G23"/>
  </mergeCells>
  <hyperlinks>
    <hyperlink ref="A17" r:id="rId1" location="/professional/technology-application" xr:uid="{A417916D-E172-4464-B435-B0B8676F4024}"/>
    <hyperlink ref="A14" r:id="rId2" location="/professional/learning-sciences" xr:uid="{92122562-A327-4980-9406-01A3C011FD61}"/>
    <hyperlink ref="A18" r:id="rId3" location="/professional/knowledge-management" xr:uid="{35686532-9F0B-43BD-B14D-B05102A32CC2}"/>
    <hyperlink ref="A15" r:id="rId4" location="/professional/instructional-design" xr:uid="{0464682B-473A-4AC1-954F-17CAAD316FBD}"/>
    <hyperlink ref="A16" r:id="rId5" location="/professional/training-delivery-and-facilitation" xr:uid="{D82084B0-B633-4D34-AEAF-555AB7FD52FC}"/>
    <hyperlink ref="A19" r:id="rId6" location="/professional/career-and-leadership-development" xr:uid="{D02D620F-E238-4D1C-A1DB-0A0CA86608CB}"/>
    <hyperlink ref="A20" r:id="rId7" location="/professional/coaching" xr:uid="{0E64D680-5E79-4AFA-B813-4DC7C8ED7D78}"/>
    <hyperlink ref="A21" r:id="rId8" location="/professional/evaluating-impact" xr:uid="{F10402AC-D051-45DE-A3EE-23DF01A73B4D}"/>
    <hyperlink ref="B14" r:id="rId9" location="/organizational/business-insight" xr:uid="{14C57AD5-0FE5-4DE1-B338-7417C788A47B}"/>
    <hyperlink ref="B15" r:id="rId10" location="/organizational/consulting-and-business-partnering" xr:uid="{D76886CE-D41A-440C-BCC1-EEB319F241CE}"/>
    <hyperlink ref="B16" r:id="rId11" location="/organizational/organization-development-and-culture" xr:uid="{082B9103-2406-4013-BBDF-BA7A64BF6B4E}"/>
    <hyperlink ref="B17" r:id="rId12" location="/organizational/talent-strategy-and-management" xr:uid="{5B0D1C3F-79A8-4460-BF2A-9381A541F681}"/>
    <hyperlink ref="B18" r:id="rId13" location="/organizational/performance-improvement" xr:uid="{11E3B924-3F9B-4D83-A650-E932A39BBA6F}"/>
    <hyperlink ref="B19" r:id="rId14" location="/organizational/change-management" xr:uid="{6FADED57-ABB6-4706-A34A-E2A4974CFCAC}"/>
    <hyperlink ref="B20" r:id="rId15" location="/organizational/data-and-analytics" xr:uid="{73B0E294-2D63-44CD-BAD7-DAF26AEA0D03}"/>
    <hyperlink ref="B21" r:id="rId16" location="/organizational/future-readiness" xr:uid="{34C7AEFB-BC74-4DA6-87E0-438731B646D9}"/>
    <hyperlink ref="A13" r:id="rId17" location="/professional" display="Professional Capabilities" xr:uid="{617323E7-637C-4101-BCB7-2DF44F2D005B}"/>
    <hyperlink ref="B13" r:id="rId18" location="/organizational" display="Organizational Capabilities" xr:uid="{F497450A-4768-4C79-B509-B93F1C826D3B}"/>
    <hyperlink ref="A6" r:id="rId19" location="/personal" display="-Programs that cover the PERSONAL CAPABILITIES DO NOT count towards your eligibility." xr:uid="{6E879BE4-96A4-487F-B3EB-0E3060F61CDC}"/>
  </hyperlinks>
  <printOptions gridLines="1"/>
  <pageMargins left="0.7" right="0.7" top="0.75" bottom="0.75" header="0.3" footer="0.3"/>
  <pageSetup orientation="landscape" r:id="rId20"/>
  <extLst>
    <ext xmlns:x14="http://schemas.microsoft.com/office/spreadsheetml/2009/9/main" uri="{CCE6A557-97BC-4b89-ADB6-D9C93CAAB3DF}">
      <x14:dataValidations xmlns:xm="http://schemas.microsoft.com/office/excel/2006/main" count="1">
        <x14:dataValidation type="list" allowBlank="1" showInputMessage="1" showErrorMessage="1" xr:uid="{38842F14-9634-4F7F-A94A-F55089C6BCA7}">
          <x14:formula1>
            <xm:f>Resources!$A$15:$A$30</xm:f>
          </x14:formula1>
          <xm:sqref>C25:C34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2751F-D669-4610-80BD-4AA24050DF0A}">
  <dimension ref="A1:E17"/>
  <sheetViews>
    <sheetView workbookViewId="0">
      <selection activeCell="B10" sqref="B10"/>
    </sheetView>
  </sheetViews>
  <sheetFormatPr defaultRowHeight="14.4" x14ac:dyDescent="0.3"/>
  <cols>
    <col min="1" max="1" width="73.5546875" customWidth="1"/>
    <col min="2" max="2" width="12" customWidth="1"/>
    <col min="3" max="3" width="13.33203125" customWidth="1"/>
    <col min="4" max="4" width="18" customWidth="1"/>
    <col min="5" max="5" width="9.5546875" bestFit="1" customWidth="1"/>
  </cols>
  <sheetData>
    <row r="1" spans="1:5" x14ac:dyDescent="0.3">
      <c r="A1" s="105" t="s">
        <v>67</v>
      </c>
      <c r="B1" s="107"/>
    </row>
    <row r="2" spans="1:5" x14ac:dyDescent="0.3">
      <c r="A2" s="37"/>
      <c r="B2" s="39"/>
    </row>
    <row r="3" spans="1:5" x14ac:dyDescent="0.3">
      <c r="A3" s="37" t="s">
        <v>68</v>
      </c>
      <c r="B3" s="39"/>
      <c r="E3" s="6"/>
    </row>
    <row r="4" spans="1:5" x14ac:dyDescent="0.3">
      <c r="A4" s="145" t="s">
        <v>69</v>
      </c>
      <c r="B4" s="77">
        <f ca="1">TODAY() + 120</f>
        <v>44721</v>
      </c>
    </row>
    <row r="5" spans="1:5" x14ac:dyDescent="0.3">
      <c r="A5" s="37"/>
      <c r="B5" s="77"/>
    </row>
    <row r="6" spans="1:5" x14ac:dyDescent="0.3">
      <c r="A6" s="37" t="s">
        <v>70</v>
      </c>
      <c r="B6" s="77"/>
    </row>
    <row r="7" spans="1:5" x14ac:dyDescent="0.3">
      <c r="A7" s="47" t="s">
        <v>71</v>
      </c>
      <c r="B7" s="77"/>
    </row>
    <row r="8" spans="1:5" ht="15" thickBot="1" x14ac:dyDescent="0.35">
      <c r="A8" s="37"/>
      <c r="B8" s="39"/>
      <c r="D8" s="5"/>
    </row>
    <row r="9" spans="1:5" ht="15" thickBot="1" x14ac:dyDescent="0.35">
      <c r="A9" s="37" t="s">
        <v>72</v>
      </c>
      <c r="B9" s="144">
        <v>44743</v>
      </c>
    </row>
    <row r="10" spans="1:5" x14ac:dyDescent="0.3">
      <c r="A10" s="37"/>
      <c r="B10" s="78"/>
    </row>
    <row r="11" spans="1:5" x14ac:dyDescent="0.3">
      <c r="A11" s="37" t="s">
        <v>73</v>
      </c>
      <c r="B11" s="79">
        <f>B9-31</f>
        <v>44712</v>
      </c>
    </row>
    <row r="12" spans="1:5" x14ac:dyDescent="0.3">
      <c r="A12" s="80"/>
      <c r="B12" s="39"/>
    </row>
    <row r="13" spans="1:5" ht="15" thickBot="1" x14ac:dyDescent="0.35">
      <c r="A13" s="60"/>
      <c r="B13" s="81"/>
      <c r="D13" s="5"/>
    </row>
    <row r="14" spans="1:5" x14ac:dyDescent="0.3">
      <c r="A14" s="4"/>
    </row>
    <row r="16" spans="1:5" x14ac:dyDescent="0.3">
      <c r="A16" s="1"/>
    </row>
    <row r="17" spans="1:1" x14ac:dyDescent="0.3">
      <c r="A17" s="3"/>
    </row>
  </sheetData>
  <mergeCells count="1">
    <mergeCell ref="A1:B1"/>
  </mergeCells>
  <hyperlinks>
    <hyperlink ref="A7" r:id="rId1" xr:uid="{13419124-BEA5-4267-A28E-F605EE6EEA84}"/>
  </hyperlinks>
  <printOptions gridLines="1"/>
  <pageMargins left="0.7" right="0.7" top="0.75" bottom="0.75" header="0.3" footer="0.3"/>
  <pageSetup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528C1-8582-4444-B681-F85363DF8C14}">
  <dimension ref="A1:D138"/>
  <sheetViews>
    <sheetView tabSelected="1" view="pageLayout" topLeftCell="A125" zoomScaleNormal="100" workbookViewId="0">
      <selection activeCell="C138" sqref="C138"/>
    </sheetView>
  </sheetViews>
  <sheetFormatPr defaultRowHeight="14.4" x14ac:dyDescent="0.3"/>
  <cols>
    <col min="1" max="1" width="62.88671875" customWidth="1"/>
    <col min="2" max="2" width="18.5546875" style="90" customWidth="1"/>
    <col min="3" max="3" width="18.109375" customWidth="1"/>
    <col min="4" max="4" width="20.109375" customWidth="1"/>
    <col min="5" max="5" width="13.44140625" customWidth="1"/>
  </cols>
  <sheetData>
    <row r="1" spans="1:4" ht="14.4" customHeight="1" x14ac:dyDescent="0.3">
      <c r="A1" s="117" t="s">
        <v>191</v>
      </c>
      <c r="B1" s="118"/>
      <c r="C1" s="119"/>
      <c r="D1" s="242" t="s">
        <v>192</v>
      </c>
    </row>
    <row r="2" spans="1:4" x14ac:dyDescent="0.3">
      <c r="A2" s="120"/>
      <c r="B2" s="121"/>
      <c r="C2" s="122"/>
      <c r="D2" s="243"/>
    </row>
    <row r="3" spans="1:4" x14ac:dyDescent="0.3">
      <c r="A3" s="120"/>
      <c r="B3" s="121"/>
      <c r="C3" s="122"/>
      <c r="D3" s="243"/>
    </row>
    <row r="4" spans="1:4" x14ac:dyDescent="0.3">
      <c r="A4" s="120"/>
      <c r="B4" s="121"/>
      <c r="C4" s="122"/>
      <c r="D4" s="243"/>
    </row>
    <row r="5" spans="1:4" x14ac:dyDescent="0.3">
      <c r="A5" s="120"/>
      <c r="B5" s="121"/>
      <c r="C5" s="122"/>
      <c r="D5" s="243"/>
    </row>
    <row r="6" spans="1:4" x14ac:dyDescent="0.3">
      <c r="A6" s="120"/>
      <c r="B6" s="121"/>
      <c r="C6" s="122"/>
      <c r="D6" s="243"/>
    </row>
    <row r="7" spans="1:4" ht="15" thickBot="1" x14ac:dyDescent="0.35">
      <c r="A7" s="123"/>
      <c r="B7" s="124"/>
      <c r="C7" s="125"/>
      <c r="D7" s="244"/>
    </row>
    <row r="8" spans="1:4" x14ac:dyDescent="0.3">
      <c r="A8" s="129" t="s">
        <v>74</v>
      </c>
      <c r="B8" s="130"/>
      <c r="C8" s="131"/>
    </row>
    <row r="9" spans="1:4" ht="15" thickBot="1" x14ac:dyDescent="0.35">
      <c r="A9" s="8" t="s">
        <v>75</v>
      </c>
      <c r="B9" s="9" t="s">
        <v>189</v>
      </c>
      <c r="C9" s="9" t="s">
        <v>190</v>
      </c>
    </row>
    <row r="10" spans="1:4" x14ac:dyDescent="0.3">
      <c r="A10" s="10" t="s">
        <v>78</v>
      </c>
      <c r="B10" s="84"/>
      <c r="C10" s="82"/>
    </row>
    <row r="11" spans="1:4" ht="43.2" x14ac:dyDescent="0.3">
      <c r="A11" s="12" t="s">
        <v>79</v>
      </c>
      <c r="B11" s="195">
        <v>2</v>
      </c>
      <c r="C11" s="190"/>
    </row>
    <row r="12" spans="1:4" ht="28.8" x14ac:dyDescent="0.3">
      <c r="A12" s="12" t="s">
        <v>80</v>
      </c>
      <c r="B12" s="196"/>
      <c r="C12" s="197"/>
    </row>
    <row r="13" spans="1:4" x14ac:dyDescent="0.3">
      <c r="A13" s="8" t="s">
        <v>81</v>
      </c>
      <c r="B13" s="198"/>
      <c r="C13" s="199"/>
    </row>
    <row r="14" spans="1:4" x14ac:dyDescent="0.3">
      <c r="A14" s="10" t="s">
        <v>82</v>
      </c>
      <c r="B14" s="85"/>
      <c r="C14" s="11"/>
    </row>
    <row r="15" spans="1:4" x14ac:dyDescent="0.3">
      <c r="A15" s="13" t="s">
        <v>83</v>
      </c>
      <c r="B15" s="200">
        <v>2</v>
      </c>
      <c r="C15" s="201"/>
    </row>
    <row r="16" spans="1:4" ht="15" thickBot="1" x14ac:dyDescent="0.35">
      <c r="A16" s="8" t="s">
        <v>84</v>
      </c>
      <c r="B16" s="202"/>
      <c r="C16" s="203"/>
    </row>
    <row r="17" spans="1:3" x14ac:dyDescent="0.3">
      <c r="A17" s="10" t="s">
        <v>85</v>
      </c>
      <c r="B17" s="85"/>
      <c r="C17" s="11"/>
    </row>
    <row r="18" spans="1:3" ht="43.2" x14ac:dyDescent="0.3">
      <c r="A18" s="14" t="s">
        <v>86</v>
      </c>
      <c r="B18" s="195">
        <v>1</v>
      </c>
      <c r="C18" s="190"/>
    </row>
    <row r="19" spans="1:3" ht="43.2" x14ac:dyDescent="0.3">
      <c r="A19" s="14" t="s">
        <v>87</v>
      </c>
      <c r="B19" s="204">
        <v>1</v>
      </c>
      <c r="C19" s="191"/>
    </row>
    <row r="20" spans="1:3" x14ac:dyDescent="0.3">
      <c r="A20" s="14" t="s">
        <v>88</v>
      </c>
      <c r="B20" s="204">
        <v>2</v>
      </c>
      <c r="C20" s="191"/>
    </row>
    <row r="21" spans="1:3" ht="28.8" x14ac:dyDescent="0.3">
      <c r="A21" s="14" t="s">
        <v>89</v>
      </c>
      <c r="B21" s="205">
        <v>2</v>
      </c>
      <c r="C21" s="192"/>
    </row>
    <row r="22" spans="1:3" ht="15" thickBot="1" x14ac:dyDescent="0.35">
      <c r="A22" s="8" t="s">
        <v>90</v>
      </c>
      <c r="B22" s="193"/>
      <c r="C22" s="194"/>
    </row>
    <row r="23" spans="1:3" x14ac:dyDescent="0.3">
      <c r="A23" s="10" t="s">
        <v>91</v>
      </c>
      <c r="B23" s="85"/>
      <c r="C23" s="11"/>
    </row>
    <row r="24" spans="1:3" ht="28.8" x14ac:dyDescent="0.3">
      <c r="A24" s="94" t="s">
        <v>92</v>
      </c>
      <c r="B24" s="204">
        <v>2</v>
      </c>
      <c r="C24" s="191"/>
    </row>
    <row r="25" spans="1:3" ht="29.4" thickBot="1" x14ac:dyDescent="0.35">
      <c r="A25" s="95" t="s">
        <v>93</v>
      </c>
      <c r="B25" s="193"/>
      <c r="C25" s="194"/>
    </row>
    <row r="26" spans="1:3" x14ac:dyDescent="0.3">
      <c r="A26" s="10" t="s">
        <v>94</v>
      </c>
      <c r="B26" s="83"/>
      <c r="C26" s="11"/>
    </row>
    <row r="27" spans="1:3" ht="43.2" x14ac:dyDescent="0.3">
      <c r="A27" s="12" t="s">
        <v>95</v>
      </c>
      <c r="B27" s="200">
        <v>2</v>
      </c>
      <c r="C27" s="201"/>
    </row>
    <row r="28" spans="1:3" ht="15" thickBot="1" x14ac:dyDescent="0.35">
      <c r="A28" s="8" t="s">
        <v>96</v>
      </c>
      <c r="B28" s="202"/>
      <c r="C28" s="203"/>
    </row>
    <row r="29" spans="1:3" x14ac:dyDescent="0.3">
      <c r="A29" s="10" t="s">
        <v>97</v>
      </c>
      <c r="B29" s="83"/>
      <c r="C29" s="16"/>
    </row>
    <row r="30" spans="1:3" ht="43.2" x14ac:dyDescent="0.3">
      <c r="A30" s="14" t="s">
        <v>98</v>
      </c>
      <c r="B30" s="200">
        <v>2</v>
      </c>
      <c r="C30" s="201"/>
    </row>
    <row r="31" spans="1:3" ht="15" thickBot="1" x14ac:dyDescent="0.35">
      <c r="A31" s="8" t="s">
        <v>96</v>
      </c>
      <c r="B31" s="202"/>
      <c r="C31" s="203"/>
    </row>
    <row r="32" spans="1:3" ht="15" thickBot="1" x14ac:dyDescent="0.35">
      <c r="A32" s="8" t="s">
        <v>99</v>
      </c>
      <c r="B32" s="86">
        <f>B11+B15+B18+B19+B20+B21+B24+B27+B30</f>
        <v>16</v>
      </c>
      <c r="C32" s="17"/>
    </row>
    <row r="33" spans="1:3" ht="16.2" thickBot="1" x14ac:dyDescent="0.35">
      <c r="A33" s="132" t="s">
        <v>100</v>
      </c>
      <c r="B33" s="133"/>
      <c r="C33" s="134"/>
    </row>
    <row r="34" spans="1:3" ht="16.2" thickBot="1" x14ac:dyDescent="0.35">
      <c r="A34" s="18" t="s">
        <v>75</v>
      </c>
      <c r="B34" s="19" t="s">
        <v>189</v>
      </c>
      <c r="C34" s="19" t="s">
        <v>190</v>
      </c>
    </row>
    <row r="35" spans="1:3" x14ac:dyDescent="0.3">
      <c r="A35" s="20" t="s">
        <v>19</v>
      </c>
      <c r="B35" s="87"/>
      <c r="C35" s="21"/>
    </row>
    <row r="36" spans="1:3" ht="43.2" x14ac:dyDescent="0.3">
      <c r="A36" s="12" t="s">
        <v>101</v>
      </c>
      <c r="B36" s="195">
        <v>2</v>
      </c>
      <c r="C36" s="206"/>
    </row>
    <row r="37" spans="1:3" ht="57.6" x14ac:dyDescent="0.3">
      <c r="A37" s="12" t="s">
        <v>102</v>
      </c>
      <c r="B37" s="204">
        <v>3</v>
      </c>
      <c r="C37" s="207"/>
    </row>
    <row r="38" spans="1:3" ht="28.8" x14ac:dyDescent="0.3">
      <c r="A38" s="12" t="s">
        <v>103</v>
      </c>
      <c r="B38" s="204">
        <v>1</v>
      </c>
      <c r="C38" s="207"/>
    </row>
    <row r="39" spans="1:3" ht="16.2" thickBot="1" x14ac:dyDescent="0.35">
      <c r="A39" s="18" t="s">
        <v>104</v>
      </c>
      <c r="B39" s="193"/>
      <c r="C39" s="194"/>
    </row>
    <row r="40" spans="1:3" x14ac:dyDescent="0.3">
      <c r="A40" s="20" t="s">
        <v>105</v>
      </c>
      <c r="B40" s="87"/>
      <c r="C40" s="21"/>
    </row>
    <row r="41" spans="1:3" x14ac:dyDescent="0.3">
      <c r="A41" s="12" t="s">
        <v>106</v>
      </c>
      <c r="B41" s="200">
        <v>2</v>
      </c>
      <c r="C41" s="210"/>
    </row>
    <row r="42" spans="1:3" ht="15" thickBot="1" x14ac:dyDescent="0.35">
      <c r="A42" s="8" t="s">
        <v>104</v>
      </c>
      <c r="B42" s="219"/>
      <c r="C42" s="203"/>
    </row>
    <row r="43" spans="1:3" x14ac:dyDescent="0.3">
      <c r="A43" s="20" t="s">
        <v>21</v>
      </c>
      <c r="B43" s="87" t="s">
        <v>107</v>
      </c>
      <c r="C43" s="21"/>
    </row>
    <row r="44" spans="1:3" x14ac:dyDescent="0.3">
      <c r="A44" s="15" t="s">
        <v>108</v>
      </c>
      <c r="B44" s="218"/>
      <c r="C44" s="210"/>
    </row>
    <row r="45" spans="1:3" ht="43.2" x14ac:dyDescent="0.3">
      <c r="A45" s="12" t="s">
        <v>109</v>
      </c>
      <c r="B45" s="216">
        <v>1</v>
      </c>
      <c r="C45" s="212"/>
    </row>
    <row r="46" spans="1:3" ht="43.2" x14ac:dyDescent="0.3">
      <c r="A46" s="12" t="s">
        <v>110</v>
      </c>
      <c r="B46" s="222">
        <v>1</v>
      </c>
      <c r="C46" s="220"/>
    </row>
    <row r="47" spans="1:3" ht="28.8" x14ac:dyDescent="0.3">
      <c r="A47" s="12" t="s">
        <v>111</v>
      </c>
      <c r="B47" s="222">
        <v>2</v>
      </c>
      <c r="C47" s="220"/>
    </row>
    <row r="48" spans="1:3" ht="43.2" x14ac:dyDescent="0.3">
      <c r="A48" s="12" t="s">
        <v>112</v>
      </c>
      <c r="B48" s="222">
        <v>1</v>
      </c>
      <c r="C48" s="220"/>
    </row>
    <row r="49" spans="1:3" ht="28.8" x14ac:dyDescent="0.3">
      <c r="A49" s="12" t="s">
        <v>113</v>
      </c>
      <c r="B49" s="222">
        <v>2</v>
      </c>
      <c r="C49" s="220"/>
    </row>
    <row r="50" spans="1:3" ht="28.8" x14ac:dyDescent="0.3">
      <c r="A50" s="12" t="s">
        <v>114</v>
      </c>
      <c r="B50" s="222">
        <v>1</v>
      </c>
      <c r="C50" s="220"/>
    </row>
    <row r="51" spans="1:3" ht="28.8" x14ac:dyDescent="0.3">
      <c r="A51" s="12" t="s">
        <v>115</v>
      </c>
      <c r="B51" s="236">
        <v>1</v>
      </c>
      <c r="C51" s="220"/>
    </row>
    <row r="52" spans="1:3" ht="28.8" x14ac:dyDescent="0.3">
      <c r="A52" s="12" t="s">
        <v>116</v>
      </c>
      <c r="B52" s="237">
        <v>1</v>
      </c>
      <c r="C52" s="221"/>
    </row>
    <row r="53" spans="1:3" ht="16.2" thickBot="1" x14ac:dyDescent="0.35">
      <c r="A53" s="18" t="s">
        <v>117</v>
      </c>
      <c r="B53" s="202"/>
      <c r="C53" s="203"/>
    </row>
    <row r="54" spans="1:3" ht="16.2" thickBot="1" x14ac:dyDescent="0.35">
      <c r="A54" s="132" t="s">
        <v>100</v>
      </c>
      <c r="B54" s="133"/>
      <c r="C54" s="134"/>
    </row>
    <row r="55" spans="1:3" x14ac:dyDescent="0.3">
      <c r="A55" s="135" t="s">
        <v>75</v>
      </c>
      <c r="B55" s="137" t="s">
        <v>189</v>
      </c>
      <c r="C55" s="137" t="s">
        <v>190</v>
      </c>
    </row>
    <row r="56" spans="1:3" ht="15" thickBot="1" x14ac:dyDescent="0.35">
      <c r="A56" s="136"/>
      <c r="B56" s="138"/>
      <c r="C56" s="138"/>
    </row>
    <row r="57" spans="1:3" x14ac:dyDescent="0.3">
      <c r="A57" s="22" t="s">
        <v>25</v>
      </c>
      <c r="B57" s="89"/>
      <c r="C57" s="23"/>
    </row>
    <row r="58" spans="1:3" ht="43.2" x14ac:dyDescent="0.3">
      <c r="A58" s="24" t="s">
        <v>118</v>
      </c>
      <c r="B58" s="195">
        <v>1</v>
      </c>
      <c r="C58" s="206"/>
    </row>
    <row r="59" spans="1:3" ht="43.2" x14ac:dyDescent="0.3">
      <c r="A59" s="12" t="s">
        <v>119</v>
      </c>
      <c r="B59" s="204">
        <v>1</v>
      </c>
      <c r="C59" s="207"/>
    </row>
    <row r="60" spans="1:3" ht="43.2" x14ac:dyDescent="0.3">
      <c r="A60" s="12" t="s">
        <v>120</v>
      </c>
      <c r="B60" s="204">
        <v>1</v>
      </c>
      <c r="C60" s="207"/>
    </row>
    <row r="61" spans="1:3" ht="43.2" x14ac:dyDescent="0.3">
      <c r="A61" s="12" t="s">
        <v>121</v>
      </c>
      <c r="B61" s="204">
        <v>1</v>
      </c>
      <c r="C61" s="207"/>
    </row>
    <row r="62" spans="1:3" ht="15" thickBot="1" x14ac:dyDescent="0.35">
      <c r="A62" s="8" t="s">
        <v>117</v>
      </c>
      <c r="B62" s="208"/>
      <c r="C62" s="209"/>
    </row>
    <row r="63" spans="1:3" x14ac:dyDescent="0.3">
      <c r="A63" s="22" t="s">
        <v>27</v>
      </c>
      <c r="B63" s="89"/>
      <c r="C63" s="23"/>
    </row>
    <row r="64" spans="1:3" ht="28.8" x14ac:dyDescent="0.3">
      <c r="A64" s="12" t="s">
        <v>122</v>
      </c>
      <c r="B64" s="200">
        <v>2</v>
      </c>
      <c r="C64" s="210"/>
    </row>
    <row r="65" spans="1:3" ht="15" thickBot="1" x14ac:dyDescent="0.35">
      <c r="A65" s="8" t="s">
        <v>96</v>
      </c>
      <c r="B65" s="202"/>
      <c r="C65" s="203"/>
    </row>
    <row r="66" spans="1:3" x14ac:dyDescent="0.3">
      <c r="A66" s="22" t="s">
        <v>123</v>
      </c>
      <c r="B66" s="89"/>
      <c r="C66" s="23"/>
    </row>
    <row r="67" spans="1:3" ht="43.2" x14ac:dyDescent="0.3">
      <c r="A67" s="12" t="s">
        <v>124</v>
      </c>
      <c r="B67" s="211">
        <v>2</v>
      </c>
      <c r="C67" s="206"/>
    </row>
    <row r="68" spans="1:3" ht="28.8" x14ac:dyDescent="0.3">
      <c r="A68" s="12" t="s">
        <v>125</v>
      </c>
      <c r="B68" s="222">
        <v>1</v>
      </c>
      <c r="C68" s="207"/>
    </row>
    <row r="69" spans="1:3" ht="15" thickBot="1" x14ac:dyDescent="0.35">
      <c r="A69" s="8" t="s">
        <v>104</v>
      </c>
      <c r="B69" s="217"/>
      <c r="C69" s="194"/>
    </row>
    <row r="70" spans="1:3" x14ac:dyDescent="0.3">
      <c r="A70" s="22" t="s">
        <v>126</v>
      </c>
      <c r="B70" s="89"/>
      <c r="C70" s="23"/>
    </row>
    <row r="71" spans="1:3" ht="43.2" x14ac:dyDescent="0.3">
      <c r="A71" s="12" t="s">
        <v>127</v>
      </c>
      <c r="B71" s="200">
        <v>2</v>
      </c>
      <c r="C71" s="210"/>
    </row>
    <row r="72" spans="1:3" ht="15" thickBot="1" x14ac:dyDescent="0.35">
      <c r="A72" s="8" t="s">
        <v>117</v>
      </c>
      <c r="B72" s="202"/>
      <c r="C72" s="203"/>
    </row>
    <row r="73" spans="1:3" x14ac:dyDescent="0.3">
      <c r="A73" s="22" t="s">
        <v>33</v>
      </c>
      <c r="B73" s="89"/>
      <c r="C73" s="23"/>
    </row>
    <row r="74" spans="1:3" ht="28.8" x14ac:dyDescent="0.3">
      <c r="A74" s="12" t="s">
        <v>128</v>
      </c>
      <c r="B74" s="211">
        <v>3</v>
      </c>
      <c r="C74" s="212"/>
    </row>
    <row r="75" spans="1:3" ht="43.2" x14ac:dyDescent="0.3">
      <c r="A75" s="12" t="s">
        <v>129</v>
      </c>
      <c r="B75" s="213">
        <v>3</v>
      </c>
      <c r="C75" s="214"/>
    </row>
    <row r="76" spans="1:3" ht="15" thickBot="1" x14ac:dyDescent="0.35">
      <c r="A76" s="8" t="s">
        <v>96</v>
      </c>
      <c r="B76" s="215"/>
      <c r="C76" s="203"/>
    </row>
    <row r="77" spans="1:3" ht="15" thickBot="1" x14ac:dyDescent="0.35">
      <c r="A77" s="8" t="s">
        <v>130</v>
      </c>
      <c r="B77" s="86">
        <f>SUM(B36:B75)</f>
        <v>35</v>
      </c>
      <c r="C77" s="25"/>
    </row>
    <row r="78" spans="1:3" ht="15" thickBot="1" x14ac:dyDescent="0.35"/>
    <row r="79" spans="1:3" ht="16.2" thickBot="1" x14ac:dyDescent="0.35">
      <c r="A79" s="26" t="s">
        <v>131</v>
      </c>
      <c r="B79" s="27"/>
      <c r="C79" s="28"/>
    </row>
    <row r="80" spans="1:3" ht="16.2" thickBot="1" x14ac:dyDescent="0.35">
      <c r="A80" s="18" t="s">
        <v>75</v>
      </c>
      <c r="B80" s="19" t="s">
        <v>189</v>
      </c>
      <c r="C80" s="19" t="s">
        <v>190</v>
      </c>
    </row>
    <row r="81" spans="1:3" x14ac:dyDescent="0.3">
      <c r="A81" s="30" t="s">
        <v>20</v>
      </c>
      <c r="B81" s="91"/>
      <c r="C81" s="31"/>
    </row>
    <row r="82" spans="1:3" ht="28.8" x14ac:dyDescent="0.3">
      <c r="A82" s="12" t="s">
        <v>132</v>
      </c>
      <c r="B82" s="223">
        <v>2</v>
      </c>
      <c r="C82" s="210"/>
    </row>
    <row r="83" spans="1:3" x14ac:dyDescent="0.3">
      <c r="A83" s="15"/>
      <c r="B83" s="224"/>
      <c r="C83" s="225"/>
    </row>
    <row r="84" spans="1:3" ht="15" thickBot="1" x14ac:dyDescent="0.35">
      <c r="A84" s="15" t="s">
        <v>104</v>
      </c>
      <c r="B84" s="215"/>
      <c r="C84" s="203"/>
    </row>
    <row r="85" spans="1:3" ht="15" thickBot="1" x14ac:dyDescent="0.35">
      <c r="A85" s="96" t="s">
        <v>133</v>
      </c>
      <c r="B85" s="97"/>
      <c r="C85" s="98"/>
    </row>
    <row r="86" spans="1:3" x14ac:dyDescent="0.3">
      <c r="A86" s="15"/>
      <c r="B86" s="238"/>
      <c r="C86" s="226"/>
    </row>
    <row r="87" spans="1:3" x14ac:dyDescent="0.3">
      <c r="A87" s="12" t="s">
        <v>134</v>
      </c>
      <c r="B87" s="238">
        <v>3</v>
      </c>
      <c r="C87" s="226"/>
    </row>
    <row r="88" spans="1:3" x14ac:dyDescent="0.3">
      <c r="A88" s="15"/>
      <c r="B88" s="239"/>
      <c r="C88" s="227"/>
    </row>
    <row r="89" spans="1:3" x14ac:dyDescent="0.3">
      <c r="A89" s="15" t="s">
        <v>104</v>
      </c>
      <c r="B89" s="239"/>
      <c r="C89" s="227"/>
    </row>
    <row r="90" spans="1:3" ht="15" thickBot="1" x14ac:dyDescent="0.35">
      <c r="A90" s="8"/>
      <c r="B90" s="215"/>
      <c r="C90" s="199"/>
    </row>
    <row r="91" spans="1:3" x14ac:dyDescent="0.3">
      <c r="A91" s="30" t="s">
        <v>135</v>
      </c>
      <c r="B91" s="91"/>
      <c r="C91" s="31"/>
    </row>
    <row r="92" spans="1:3" ht="28.8" x14ac:dyDescent="0.3">
      <c r="A92" s="12" t="s">
        <v>136</v>
      </c>
      <c r="B92" s="195">
        <v>1</v>
      </c>
      <c r="C92" s="206"/>
    </row>
    <row r="93" spans="1:3" ht="43.2" x14ac:dyDescent="0.3">
      <c r="A93" s="12" t="s">
        <v>137</v>
      </c>
      <c r="B93" s="196">
        <v>1</v>
      </c>
      <c r="C93" s="229"/>
    </row>
    <row r="94" spans="1:3" x14ac:dyDescent="0.3">
      <c r="A94" s="32"/>
      <c r="B94" s="232"/>
      <c r="C94" s="227"/>
    </row>
    <row r="95" spans="1:3" ht="15" thickBot="1" x14ac:dyDescent="0.35">
      <c r="A95" s="8" t="s">
        <v>104</v>
      </c>
      <c r="B95" s="233"/>
      <c r="C95" s="199"/>
    </row>
    <row r="96" spans="1:3" x14ac:dyDescent="0.3">
      <c r="A96" s="30" t="s">
        <v>138</v>
      </c>
      <c r="B96" s="91"/>
      <c r="C96" s="31"/>
    </row>
    <row r="97" spans="1:3" ht="43.2" x14ac:dyDescent="0.3">
      <c r="A97" s="12" t="s">
        <v>139</v>
      </c>
      <c r="B97" s="195">
        <v>2</v>
      </c>
      <c r="C97" s="206"/>
    </row>
    <row r="98" spans="1:3" ht="43.2" x14ac:dyDescent="0.3">
      <c r="A98" s="12" t="s">
        <v>140</v>
      </c>
      <c r="B98" s="204">
        <v>2</v>
      </c>
      <c r="C98" s="207"/>
    </row>
    <row r="99" spans="1:3" ht="28.8" x14ac:dyDescent="0.3">
      <c r="A99" s="12" t="s">
        <v>141</v>
      </c>
      <c r="B99" s="196">
        <v>2</v>
      </c>
      <c r="C99" s="229"/>
    </row>
    <row r="100" spans="1:3" x14ac:dyDescent="0.3">
      <c r="A100" s="15"/>
      <c r="B100" s="240"/>
      <c r="C100" s="225"/>
    </row>
    <row r="101" spans="1:3" x14ac:dyDescent="0.3">
      <c r="A101" s="15" t="s">
        <v>96</v>
      </c>
      <c r="B101" s="240"/>
      <c r="C101" s="225"/>
    </row>
    <row r="102" spans="1:3" ht="15" thickBot="1" x14ac:dyDescent="0.35">
      <c r="A102" s="33"/>
      <c r="B102" s="202"/>
      <c r="C102" s="203"/>
    </row>
    <row r="103" spans="1:3" x14ac:dyDescent="0.3">
      <c r="A103" s="30" t="s">
        <v>30</v>
      </c>
      <c r="B103" s="91"/>
      <c r="C103" s="31"/>
    </row>
    <row r="104" spans="1:3" x14ac:dyDescent="0.3">
      <c r="A104" s="12" t="s">
        <v>142</v>
      </c>
      <c r="B104" s="200">
        <v>2</v>
      </c>
      <c r="C104" s="210"/>
    </row>
    <row r="105" spans="1:3" x14ac:dyDescent="0.3">
      <c r="A105" s="34"/>
      <c r="B105" s="240"/>
      <c r="C105" s="225"/>
    </row>
    <row r="106" spans="1:3" x14ac:dyDescent="0.3">
      <c r="A106" s="15" t="s">
        <v>104</v>
      </c>
      <c r="B106" s="240"/>
      <c r="C106" s="225"/>
    </row>
    <row r="107" spans="1:3" ht="15" thickBot="1" x14ac:dyDescent="0.35">
      <c r="A107" s="8" t="s">
        <v>107</v>
      </c>
      <c r="B107" s="241"/>
      <c r="C107" s="203"/>
    </row>
    <row r="109" spans="1:3" ht="15" thickBot="1" x14ac:dyDescent="0.35"/>
    <row r="110" spans="1:3" ht="16.2" thickBot="1" x14ac:dyDescent="0.35">
      <c r="A110" s="26" t="s">
        <v>143</v>
      </c>
      <c r="B110" s="27"/>
      <c r="C110" s="28"/>
    </row>
    <row r="111" spans="1:3" ht="16.2" thickBot="1" x14ac:dyDescent="0.35">
      <c r="A111" s="18" t="s">
        <v>75</v>
      </c>
      <c r="B111" s="19" t="s">
        <v>76</v>
      </c>
      <c r="C111" s="29" t="s">
        <v>77</v>
      </c>
    </row>
    <row r="112" spans="1:3" x14ac:dyDescent="0.3">
      <c r="A112" s="30" t="s">
        <v>28</v>
      </c>
      <c r="B112" s="91"/>
      <c r="C112" s="31"/>
    </row>
    <row r="113" spans="1:3" ht="43.2" x14ac:dyDescent="0.3">
      <c r="A113" s="12" t="s">
        <v>144</v>
      </c>
      <c r="B113" s="211">
        <v>3</v>
      </c>
      <c r="C113" s="212"/>
    </row>
    <row r="114" spans="1:3" ht="43.2" x14ac:dyDescent="0.3">
      <c r="A114" s="12" t="s">
        <v>145</v>
      </c>
      <c r="B114" s="213">
        <v>3</v>
      </c>
      <c r="C114" s="214"/>
    </row>
    <row r="115" spans="1:3" x14ac:dyDescent="0.3">
      <c r="A115" s="12"/>
      <c r="B115" s="239"/>
      <c r="C115" s="225"/>
    </row>
    <row r="116" spans="1:3" x14ac:dyDescent="0.3">
      <c r="A116" s="15" t="s">
        <v>104</v>
      </c>
      <c r="B116" s="239"/>
      <c r="C116" s="225"/>
    </row>
    <row r="117" spans="1:3" ht="15" thickBot="1" x14ac:dyDescent="0.35">
      <c r="A117" s="8"/>
      <c r="B117" s="241"/>
      <c r="C117" s="203"/>
    </row>
    <row r="118" spans="1:3" x14ac:dyDescent="0.3">
      <c r="A118" s="30" t="s">
        <v>32</v>
      </c>
      <c r="B118" s="91"/>
      <c r="C118" s="31"/>
    </row>
    <row r="119" spans="1:3" ht="43.2" x14ac:dyDescent="0.3">
      <c r="A119" s="12" t="s">
        <v>146</v>
      </c>
      <c r="B119" s="238">
        <v>2</v>
      </c>
      <c r="C119" s="210"/>
    </row>
    <row r="120" spans="1:3" x14ac:dyDescent="0.3">
      <c r="A120" s="34"/>
      <c r="B120" s="223"/>
      <c r="C120" s="210"/>
    </row>
    <row r="121" spans="1:3" ht="15" thickBot="1" x14ac:dyDescent="0.35">
      <c r="A121" s="33" t="s">
        <v>147</v>
      </c>
      <c r="B121" s="202"/>
      <c r="C121" s="203"/>
    </row>
    <row r="122" spans="1:3" x14ac:dyDescent="0.3">
      <c r="A122" s="30" t="s">
        <v>34</v>
      </c>
      <c r="B122" s="91"/>
      <c r="C122" s="31"/>
    </row>
    <row r="123" spans="1:3" ht="43.2" x14ac:dyDescent="0.3">
      <c r="A123" s="12" t="s">
        <v>148</v>
      </c>
      <c r="B123" s="195">
        <v>1</v>
      </c>
      <c r="C123" s="206"/>
    </row>
    <row r="124" spans="1:3" ht="43.2" x14ac:dyDescent="0.3">
      <c r="A124" s="12" t="s">
        <v>149</v>
      </c>
      <c r="B124" s="196">
        <v>1</v>
      </c>
      <c r="C124" s="229"/>
    </row>
    <row r="125" spans="1:3" x14ac:dyDescent="0.3">
      <c r="A125" s="12"/>
      <c r="B125" s="230"/>
      <c r="C125" s="227"/>
    </row>
    <row r="126" spans="1:3" ht="15" thickBot="1" x14ac:dyDescent="0.35">
      <c r="A126" s="8" t="s">
        <v>104</v>
      </c>
      <c r="B126" s="228"/>
      <c r="C126" s="199"/>
    </row>
    <row r="127" spans="1:3" x14ac:dyDescent="0.3">
      <c r="A127" s="15"/>
      <c r="B127" s="92"/>
      <c r="C127" s="126"/>
    </row>
    <row r="128" spans="1:3" x14ac:dyDescent="0.3">
      <c r="A128" s="15" t="s">
        <v>150</v>
      </c>
      <c r="B128" s="93">
        <f>SUM(B82:B126)</f>
        <v>25</v>
      </c>
      <c r="C128" s="127"/>
    </row>
    <row r="129" spans="1:3" ht="15" thickBot="1" x14ac:dyDescent="0.35">
      <c r="A129" s="8"/>
      <c r="B129" s="88"/>
      <c r="C129" s="128"/>
    </row>
    <row r="130" spans="1:3" x14ac:dyDescent="0.3">
      <c r="A130" s="15"/>
      <c r="B130" s="218"/>
      <c r="C130" s="210"/>
    </row>
    <row r="131" spans="1:3" x14ac:dyDescent="0.3">
      <c r="A131" s="15" t="s">
        <v>151</v>
      </c>
      <c r="B131" s="200">
        <v>8</v>
      </c>
      <c r="C131" s="210"/>
    </row>
    <row r="132" spans="1:3" ht="15" thickBot="1" x14ac:dyDescent="0.35">
      <c r="A132" s="8"/>
      <c r="B132" s="219"/>
      <c r="C132" s="203"/>
    </row>
    <row r="133" spans="1:3" x14ac:dyDescent="0.3">
      <c r="A133" s="15"/>
      <c r="B133" s="92"/>
      <c r="C133" s="126"/>
    </row>
    <row r="134" spans="1:3" x14ac:dyDescent="0.3">
      <c r="A134" s="15" t="s">
        <v>152</v>
      </c>
      <c r="B134" s="93">
        <f>B131+B128+B77+B32</f>
        <v>84</v>
      </c>
      <c r="C134" s="127"/>
    </row>
    <row r="135" spans="1:3" ht="15" thickBot="1" x14ac:dyDescent="0.35">
      <c r="A135" s="8"/>
      <c r="B135" s="88"/>
      <c r="C135" s="128"/>
    </row>
    <row r="136" spans="1:3" ht="15" thickBot="1" x14ac:dyDescent="0.35">
      <c r="A136" s="99"/>
      <c r="B136" s="100"/>
      <c r="C136" s="101"/>
    </row>
    <row r="137" spans="1:3" ht="15" thickBot="1" x14ac:dyDescent="0.35">
      <c r="A137" s="188" t="s">
        <v>188</v>
      </c>
      <c r="B137" s="234">
        <f ca="1">(Timing!B9-TODAY())/7</f>
        <v>20.285714285714285</v>
      </c>
      <c r="C137" s="39"/>
    </row>
    <row r="138" spans="1:3" ht="15" thickBot="1" x14ac:dyDescent="0.35">
      <c r="A138" s="189" t="s">
        <v>153</v>
      </c>
      <c r="B138" s="235">
        <f ca="1">B134/B137</f>
        <v>4.140845070422535</v>
      </c>
      <c r="C138" s="231" t="s">
        <v>193</v>
      </c>
    </row>
  </sheetData>
  <mergeCells count="10">
    <mergeCell ref="D1:D7"/>
    <mergeCell ref="A1:C7"/>
    <mergeCell ref="C127:C129"/>
    <mergeCell ref="C133:C135"/>
    <mergeCell ref="A8:C8"/>
    <mergeCell ref="A33:C33"/>
    <mergeCell ref="A54:C54"/>
    <mergeCell ref="A55:A56"/>
    <mergeCell ref="B55:B56"/>
    <mergeCell ref="C55:C56"/>
  </mergeCells>
  <printOptions gridLines="1"/>
  <pageMargins left="0.25" right="0.25" top="0.75" bottom="0.75" header="0.3" footer="0.3"/>
  <pageSetup orientation="portrait" r:id="rId1"/>
  <headerFooter>
    <oddHeader>&amp;C&amp;"-,Bold"APTD Study Plan Template</oddHeader>
  </headerFooter>
  <rowBreaks count="4" manualBreakCount="4">
    <brk id="32" max="16383" man="1"/>
    <brk id="53" max="16383" man="1"/>
    <brk id="78" max="16383" man="1"/>
    <brk id="10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B076-1E1D-475B-AB5D-33DA80FA9F6A}">
  <dimension ref="A1:F30"/>
  <sheetViews>
    <sheetView workbookViewId="0">
      <selection activeCell="A12" sqref="A12"/>
    </sheetView>
  </sheetViews>
  <sheetFormatPr defaultRowHeight="14.4" x14ac:dyDescent="0.3"/>
  <cols>
    <col min="1" max="1" width="35.6640625" customWidth="1"/>
    <col min="2" max="2" width="40.5546875" customWidth="1"/>
    <col min="5" max="5" width="24.21875" customWidth="1"/>
  </cols>
  <sheetData>
    <row r="1" spans="1:6" x14ac:dyDescent="0.3">
      <c r="A1" s="139" t="s">
        <v>154</v>
      </c>
    </row>
    <row r="2" spans="1:6" x14ac:dyDescent="0.3">
      <c r="A2" s="140" t="s">
        <v>169</v>
      </c>
    </row>
    <row r="3" spans="1:6" x14ac:dyDescent="0.3">
      <c r="A3" s="1"/>
    </row>
    <row r="4" spans="1:6" x14ac:dyDescent="0.3">
      <c r="A4" s="140" t="s">
        <v>170</v>
      </c>
    </row>
    <row r="5" spans="1:6" x14ac:dyDescent="0.3">
      <c r="A5" s="1"/>
    </row>
    <row r="6" spans="1:6" x14ac:dyDescent="0.3">
      <c r="A6" s="140" t="s">
        <v>171</v>
      </c>
    </row>
    <row r="7" spans="1:6" x14ac:dyDescent="0.3">
      <c r="A7" s="1"/>
    </row>
    <row r="8" spans="1:6" x14ac:dyDescent="0.3">
      <c r="A8" s="140" t="s">
        <v>155</v>
      </c>
    </row>
    <row r="9" spans="1:6" x14ac:dyDescent="0.3">
      <c r="A9" s="140"/>
    </row>
    <row r="10" spans="1:6" x14ac:dyDescent="0.3">
      <c r="A10" s="140" t="s">
        <v>156</v>
      </c>
    </row>
    <row r="11" spans="1:6" x14ac:dyDescent="0.3">
      <c r="A11" s="140"/>
    </row>
    <row r="12" spans="1:6" x14ac:dyDescent="0.3">
      <c r="A12" s="140" t="s">
        <v>157</v>
      </c>
    </row>
    <row r="13" spans="1:6" x14ac:dyDescent="0.3">
      <c r="A13" s="140"/>
    </row>
    <row r="14" spans="1:6" x14ac:dyDescent="0.3">
      <c r="A14" s="141" t="s">
        <v>158</v>
      </c>
      <c r="B14" s="141" t="s">
        <v>159</v>
      </c>
      <c r="E14" s="139" t="s">
        <v>160</v>
      </c>
      <c r="F14" s="3"/>
    </row>
    <row r="15" spans="1:6" x14ac:dyDescent="0.3">
      <c r="A15" t="s">
        <v>19</v>
      </c>
      <c r="B15" s="142" t="s">
        <v>19</v>
      </c>
      <c r="E15" t="s">
        <v>161</v>
      </c>
    </row>
    <row r="16" spans="1:6" x14ac:dyDescent="0.3">
      <c r="A16" t="s">
        <v>21</v>
      </c>
      <c r="B16" s="142" t="s">
        <v>21</v>
      </c>
      <c r="E16" t="s">
        <v>162</v>
      </c>
    </row>
    <row r="17" spans="1:5" x14ac:dyDescent="0.3">
      <c r="A17" t="s">
        <v>23</v>
      </c>
      <c r="B17" s="142" t="s">
        <v>23</v>
      </c>
      <c r="E17" t="s">
        <v>163</v>
      </c>
    </row>
    <row r="18" spans="1:5" x14ac:dyDescent="0.3">
      <c r="A18" t="s">
        <v>25</v>
      </c>
      <c r="B18" s="142" t="s">
        <v>25</v>
      </c>
      <c r="E18" t="s">
        <v>164</v>
      </c>
    </row>
    <row r="19" spans="1:5" x14ac:dyDescent="0.3">
      <c r="A19" t="s">
        <v>27</v>
      </c>
      <c r="B19" s="142" t="s">
        <v>27</v>
      </c>
      <c r="E19" t="s">
        <v>165</v>
      </c>
    </row>
    <row r="20" spans="1:5" x14ac:dyDescent="0.3">
      <c r="A20" t="s">
        <v>29</v>
      </c>
      <c r="B20" s="142" t="s">
        <v>29</v>
      </c>
      <c r="E20" t="s">
        <v>166</v>
      </c>
    </row>
    <row r="21" spans="1:5" x14ac:dyDescent="0.3">
      <c r="A21" t="s">
        <v>31</v>
      </c>
      <c r="B21" s="142" t="s">
        <v>31</v>
      </c>
      <c r="E21" t="s">
        <v>167</v>
      </c>
    </row>
    <row r="22" spans="1:5" x14ac:dyDescent="0.3">
      <c r="A22" t="s">
        <v>33</v>
      </c>
      <c r="B22" s="142" t="s">
        <v>33</v>
      </c>
      <c r="E22" t="s">
        <v>168</v>
      </c>
    </row>
    <row r="23" spans="1:5" x14ac:dyDescent="0.3">
      <c r="A23" t="s">
        <v>20</v>
      </c>
      <c r="B23" s="143" t="s">
        <v>20</v>
      </c>
    </row>
    <row r="24" spans="1:5" x14ac:dyDescent="0.3">
      <c r="A24" t="s">
        <v>22</v>
      </c>
      <c r="B24" s="143" t="s">
        <v>22</v>
      </c>
    </row>
    <row r="25" spans="1:5" x14ac:dyDescent="0.3">
      <c r="A25" t="s">
        <v>24</v>
      </c>
      <c r="B25" s="143" t="s">
        <v>24</v>
      </c>
    </row>
    <row r="26" spans="1:5" x14ac:dyDescent="0.3">
      <c r="A26" t="s">
        <v>26</v>
      </c>
      <c r="B26" s="143" t="s">
        <v>26</v>
      </c>
    </row>
    <row r="27" spans="1:5" x14ac:dyDescent="0.3">
      <c r="A27" t="s">
        <v>28</v>
      </c>
      <c r="B27" s="143" t="s">
        <v>28</v>
      </c>
    </row>
    <row r="28" spans="1:5" x14ac:dyDescent="0.3">
      <c r="A28" t="s">
        <v>30</v>
      </c>
      <c r="B28" s="143" t="s">
        <v>30</v>
      </c>
    </row>
    <row r="29" spans="1:5" x14ac:dyDescent="0.3">
      <c r="A29" t="s">
        <v>32</v>
      </c>
      <c r="B29" s="143" t="s">
        <v>32</v>
      </c>
    </row>
    <row r="30" spans="1:5" x14ac:dyDescent="0.3">
      <c r="A30" t="s">
        <v>34</v>
      </c>
      <c r="B30" s="143" t="s">
        <v>34</v>
      </c>
    </row>
  </sheetData>
  <hyperlinks>
    <hyperlink ref="B18" r:id="rId1" location="/professional/technology-application" xr:uid="{6E399980-1647-437F-BC17-9D53AF8CBA0B}"/>
    <hyperlink ref="B15" r:id="rId2" location="/professional/learning-sciences" xr:uid="{DA235FBF-72D0-463F-892D-197FBFE31328}"/>
    <hyperlink ref="B19" r:id="rId3" location="/professional/knowledge-management" xr:uid="{463DA0DC-39BB-4C14-9618-F25361E98F1B}"/>
    <hyperlink ref="B16" r:id="rId4" location="/professional/instructional-design" xr:uid="{CD813980-ECB1-4B57-AD9F-873FE248A5C2}"/>
    <hyperlink ref="B17" r:id="rId5" location="/professional/training-delivery-and-facilitation" xr:uid="{880EFF53-8E0F-4305-B140-2479E3A4116B}"/>
    <hyperlink ref="B20" r:id="rId6" location="/professional/career-and-leadership-development" xr:uid="{84D99EDD-88A0-4B38-B9FA-7CD9E390D17C}"/>
    <hyperlink ref="B21" r:id="rId7" location="/professional/coaching" xr:uid="{2CEF42F9-3F29-447D-A3DD-39F32FC39BAA}"/>
    <hyperlink ref="B22" r:id="rId8" location="/professional/evaluating-impact" xr:uid="{132F7714-7A4E-4253-BEA0-C94601F29878}"/>
    <hyperlink ref="B23" r:id="rId9" location="/organizational/business-insight" xr:uid="{3D2087F5-1012-4DA6-87A3-07383820654F}"/>
    <hyperlink ref="B24" r:id="rId10" location="/organizational/consulting-and-business-partnering" xr:uid="{07395478-17E2-4EE8-BAD9-3E787BBF39D8}"/>
    <hyperlink ref="B25" r:id="rId11" location="/organizational/organization-development-and-culture" xr:uid="{E928D355-44E6-4F35-86A0-A1741045C73E}"/>
    <hyperlink ref="B26" r:id="rId12" location="/organizational/talent-strategy-and-management" xr:uid="{391925AC-C59C-4905-A818-9E5A0B1B4B60}"/>
    <hyperlink ref="B27" r:id="rId13" location="/organizational/performance-improvement" xr:uid="{61850F8E-694E-476F-972B-244DF25B1628}"/>
    <hyperlink ref="B28" r:id="rId14" location="/organizational/change-management" xr:uid="{10ECD01D-A6FE-43CA-9FD5-4E96266BEE48}"/>
    <hyperlink ref="B29" r:id="rId15" location="/organizational/data-and-analytics" xr:uid="{405951D4-EC93-425A-83FA-18706B36349F}"/>
    <hyperlink ref="B30" r:id="rId16" location="/organizational/future-readiness" xr:uid="{8127C593-9E4E-4B8F-B82F-E29D5B6AAC2E}"/>
    <hyperlink ref="A2" r:id="rId17" xr:uid="{AE27A6B7-1B28-4B61-806D-74C95091CDE4}"/>
    <hyperlink ref="A4" r:id="rId18" xr:uid="{20C1F828-7378-4657-8150-2B9E5C139DFC}"/>
    <hyperlink ref="A6" r:id="rId19" xr:uid="{1533BF30-468A-4316-8286-661C45BD18DA}"/>
    <hyperlink ref="A8" r:id="rId20" xr:uid="{2A8A7BB4-CE95-4B95-BAED-87125E972D42}"/>
    <hyperlink ref="A10" r:id="rId21" xr:uid="{57D3A411-F4C3-4F7A-ABB2-8AB699AABEFC}"/>
    <hyperlink ref="A12" r:id="rId22" location="/learning-plan/all-resources" xr:uid="{75AAAA50-87A8-4D3C-A94D-95B14180F01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E9B1021ACBA741878F7AAA8D8955E4" ma:contentTypeVersion="10" ma:contentTypeDescription="Create a new document." ma:contentTypeScope="" ma:versionID="bc7c60df92ed0551f660faa07dc03402">
  <xsd:schema xmlns:xsd="http://www.w3.org/2001/XMLSchema" xmlns:xs="http://www.w3.org/2001/XMLSchema" xmlns:p="http://schemas.microsoft.com/office/2006/metadata/properties" xmlns:ns2="f0178105-6cf8-4055-b465-1560d2205f3e" xmlns:ns3="55ad6880-6a14-493e-9de6-af75d0aa23f6" targetNamespace="http://schemas.microsoft.com/office/2006/metadata/properties" ma:root="true" ma:fieldsID="c17eb07aeba684192c3da18b1481c28b" ns2:_="" ns3:_="">
    <xsd:import namespace="f0178105-6cf8-4055-b465-1560d2205f3e"/>
    <xsd:import namespace="55ad6880-6a14-493e-9de6-af75d0aa23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178105-6cf8-4055-b465-1560d2205f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ad6880-6a14-493e-9de6-af75d0aa23f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648EC4-3901-415E-8EF7-B2222152F023}">
  <ds:schemaRefs>
    <ds:schemaRef ds:uri="http://schemas.microsoft.com/office/2006/documentManagement/types"/>
    <ds:schemaRef ds:uri="f0178105-6cf8-4055-b465-1560d2205f3e"/>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55ad6880-6a14-493e-9de6-af75d0aa23f6"/>
    <ds:schemaRef ds:uri="http://purl.org/dc/elements/1.1/"/>
  </ds:schemaRefs>
</ds:datastoreItem>
</file>

<file path=customXml/itemProps2.xml><?xml version="1.0" encoding="utf-8"?>
<ds:datastoreItem xmlns:ds="http://schemas.openxmlformats.org/officeDocument/2006/customXml" ds:itemID="{7DDC78CD-9155-43AA-9C11-602D7DBD9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178105-6cf8-4055-b465-1560d2205f3e"/>
    <ds:schemaRef ds:uri="55ad6880-6a14-493e-9de6-af75d0aa23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904C2-8DFD-4039-A726-A7FA886DF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Summary</vt:lpstr>
      <vt:lpstr>Work Experience</vt:lpstr>
      <vt:lpstr>Professional Development</vt:lpstr>
      <vt:lpstr>Timing</vt:lpstr>
      <vt:lpstr>Study Plan</vt:lpstr>
      <vt:lpstr>Resources</vt:lpstr>
      <vt:lpstr>'Study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 Kaiden</dc:creator>
  <cp:keywords/>
  <dc:description/>
  <cp:lastModifiedBy>Susan Kaiden</cp:lastModifiedBy>
  <cp:revision/>
  <cp:lastPrinted>2022-02-09T23:28:52Z</cp:lastPrinted>
  <dcterms:created xsi:type="dcterms:W3CDTF">2022-01-24T22:13:47Z</dcterms:created>
  <dcterms:modified xsi:type="dcterms:W3CDTF">2022-02-09T23:30:51Z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0x0101009CE9B1021ACBA741878F7AAA8D8955E4</vt:lpwstr>
  </property>
</Properties>
</file>